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2ED39C35-6C48-4598-A56A-8BC06C222591}" xr6:coauthVersionLast="36" xr6:coauthVersionMax="36" xr10:uidLastSave="{00000000-0000-0000-0000-000000000000}"/>
  <bookViews>
    <workbookView xWindow="780" yWindow="840" windowWidth="9648" windowHeight="6516" xr2:uid="{00000000-000D-0000-FFFF-FFFF00000000}"/>
  </bookViews>
  <sheets>
    <sheet name="T 5.8" sheetId="1" r:id="rId1"/>
  </sheets>
  <definedNames>
    <definedName name="Print_Area_MI">#REF!</definedName>
    <definedName name="_xlnm.Print_Area" localSheetId="0">'T 5.8'!$A$1:$BX$39</definedName>
  </definedNames>
  <calcPr calcId="191029"/>
</workbook>
</file>

<file path=xl/calcChain.xml><?xml version="1.0" encoding="utf-8"?>
<calcChain xmlns="http://schemas.openxmlformats.org/spreadsheetml/2006/main">
  <c r="BN7" i="1" l="1"/>
  <c r="BN8" i="1"/>
  <c r="BN9" i="1"/>
  <c r="BN11" i="1"/>
  <c r="BN12" i="1"/>
  <c r="BN13" i="1"/>
  <c r="BN14" i="1"/>
  <c r="BN15" i="1"/>
  <c r="BN16" i="1"/>
  <c r="BN17" i="1"/>
  <c r="BN18" i="1"/>
  <c r="BN19" i="1"/>
  <c r="BN20" i="1"/>
  <c r="BN22" i="1"/>
  <c r="BN23" i="1"/>
  <c r="BN24" i="1"/>
  <c r="BN25" i="1"/>
  <c r="BN26" i="1"/>
  <c r="BN27" i="1"/>
  <c r="BN28" i="1"/>
  <c r="BN29" i="1"/>
  <c r="BN30" i="1"/>
  <c r="BN32" i="1"/>
  <c r="BN33" i="1"/>
  <c r="BN35" i="1"/>
  <c r="BM7" i="1"/>
  <c r="BU20" i="1" l="1"/>
  <c r="BM8" i="1" l="1"/>
  <c r="BM9" i="1"/>
  <c r="BM11" i="1"/>
  <c r="BM12" i="1"/>
  <c r="BM13" i="1"/>
  <c r="BM14" i="1"/>
  <c r="BM15" i="1"/>
  <c r="BM16" i="1"/>
  <c r="BM17" i="1"/>
  <c r="BM18" i="1"/>
  <c r="BM19" i="1"/>
  <c r="BM20" i="1"/>
  <c r="BM22" i="1"/>
  <c r="BM23" i="1"/>
  <c r="BM24" i="1"/>
  <c r="BM25" i="1"/>
  <c r="BM26" i="1"/>
  <c r="BM27" i="1"/>
  <c r="BM28" i="1"/>
  <c r="BM29" i="1"/>
  <c r="BM30" i="1"/>
  <c r="BM32" i="1"/>
  <c r="BM33" i="1"/>
  <c r="BM35" i="1"/>
  <c r="BU35" i="1" l="1"/>
  <c r="BL7" i="1" l="1"/>
  <c r="BL8" i="1"/>
  <c r="BL9" i="1"/>
  <c r="BL11" i="1"/>
  <c r="BL12" i="1"/>
  <c r="BL13" i="1"/>
  <c r="BL14" i="1"/>
  <c r="BL15" i="1"/>
  <c r="BL16" i="1"/>
  <c r="BL17" i="1"/>
  <c r="BL18" i="1"/>
  <c r="BL19" i="1"/>
  <c r="BL20" i="1"/>
  <c r="BL22" i="1"/>
  <c r="BL23" i="1"/>
  <c r="BL24" i="1"/>
  <c r="BL25" i="1"/>
  <c r="BL26" i="1"/>
  <c r="BL27" i="1"/>
  <c r="BL28" i="1"/>
  <c r="BL29" i="1"/>
  <c r="BL30" i="1"/>
  <c r="BL32" i="1"/>
  <c r="BL33" i="1"/>
  <c r="BL35" i="1"/>
  <c r="BK35" i="1" l="1"/>
  <c r="BK33" i="1"/>
  <c r="BK32" i="1"/>
  <c r="BK24" i="1"/>
  <c r="BK25" i="1"/>
  <c r="BK26" i="1"/>
  <c r="BK27" i="1"/>
  <c r="BK28" i="1"/>
  <c r="BK29" i="1"/>
  <c r="BK30" i="1"/>
  <c r="BK23" i="1"/>
  <c r="BK22" i="1"/>
  <c r="BK20" i="1"/>
  <c r="BK13" i="1"/>
  <c r="BK14" i="1"/>
  <c r="BK15" i="1"/>
  <c r="BK16" i="1"/>
  <c r="BK17" i="1"/>
  <c r="BK18" i="1"/>
  <c r="BK19" i="1"/>
  <c r="BK12" i="1"/>
  <c r="BK11" i="1"/>
  <c r="BK9" i="1"/>
  <c r="BK8" i="1"/>
  <c r="BK7" i="1"/>
  <c r="BI35" i="1" l="1"/>
  <c r="BJ7" i="1"/>
  <c r="BJ8" i="1"/>
  <c r="BJ9" i="1"/>
  <c r="BJ11" i="1"/>
  <c r="BJ12" i="1"/>
  <c r="BJ13" i="1"/>
  <c r="BJ14" i="1"/>
  <c r="BJ15" i="1"/>
  <c r="BJ16" i="1"/>
  <c r="BJ17" i="1"/>
  <c r="BJ18" i="1"/>
  <c r="BJ19" i="1"/>
  <c r="BJ20" i="1"/>
  <c r="BJ22" i="1"/>
  <c r="BJ23" i="1"/>
  <c r="BJ24" i="1"/>
  <c r="BJ25" i="1"/>
  <c r="BJ26" i="1"/>
  <c r="BJ27" i="1"/>
  <c r="BJ28" i="1"/>
  <c r="BJ29" i="1"/>
  <c r="BJ30" i="1"/>
  <c r="BJ32" i="1"/>
  <c r="BJ33" i="1"/>
  <c r="BJ35" i="1"/>
  <c r="BH20" i="1"/>
  <c r="BI20" i="1"/>
  <c r="BG20" i="1"/>
  <c r="BH35" i="1"/>
  <c r="BI7" i="1"/>
  <c r="BI8" i="1"/>
  <c r="BI9" i="1"/>
  <c r="BI11" i="1"/>
  <c r="BI12" i="1"/>
  <c r="BI13" i="1"/>
  <c r="BI14" i="1"/>
  <c r="BI15" i="1"/>
  <c r="BI16" i="1"/>
  <c r="BI17" i="1"/>
  <c r="BI18" i="1"/>
  <c r="BI19" i="1"/>
  <c r="BI22" i="1"/>
  <c r="BI23" i="1"/>
  <c r="BI24" i="1"/>
  <c r="BI25" i="1"/>
  <c r="BI26" i="1"/>
  <c r="BI27" i="1"/>
  <c r="BI28" i="1"/>
  <c r="BI29" i="1"/>
  <c r="BI30" i="1"/>
  <c r="BI32" i="1"/>
  <c r="BI33" i="1"/>
  <c r="BH29" i="1"/>
  <c r="BH30" i="1"/>
  <c r="BH32" i="1"/>
  <c r="BH33" i="1"/>
  <c r="BH23" i="1"/>
  <c r="BH24" i="1"/>
  <c r="BH25" i="1"/>
  <c r="BH26" i="1"/>
  <c r="BH27" i="1"/>
  <c r="BH28" i="1"/>
  <c r="BH22" i="1"/>
  <c r="BH12" i="1"/>
  <c r="BH13" i="1"/>
  <c r="BH14" i="1"/>
  <c r="BH15" i="1"/>
  <c r="BH16" i="1"/>
  <c r="BH17" i="1"/>
  <c r="BH18" i="1"/>
  <c r="BH19" i="1"/>
  <c r="BH11" i="1"/>
  <c r="BH8" i="1"/>
  <c r="BH9" i="1"/>
  <c r="BH7" i="1"/>
  <c r="BG7" i="1"/>
  <c r="BG8" i="1"/>
  <c r="BG9" i="1"/>
  <c r="BG11" i="1"/>
  <c r="BG12" i="1"/>
  <c r="BG13" i="1"/>
  <c r="BG14" i="1"/>
  <c r="BG15" i="1"/>
  <c r="BG16" i="1"/>
  <c r="BG17" i="1"/>
  <c r="BG18" i="1"/>
  <c r="BG19" i="1"/>
  <c r="BG22" i="1"/>
  <c r="BG23" i="1"/>
  <c r="BG24" i="1"/>
  <c r="BG25" i="1"/>
  <c r="BG26" i="1"/>
  <c r="BG27" i="1"/>
  <c r="BG28" i="1"/>
  <c r="BG29" i="1"/>
  <c r="BG30" i="1"/>
  <c r="BG32" i="1"/>
  <c r="BG33" i="1"/>
  <c r="BG35" i="1"/>
  <c r="BF22" i="1"/>
  <c r="BF32" i="1"/>
  <c r="BF7" i="1"/>
  <c r="BF8" i="1"/>
  <c r="BF9" i="1"/>
  <c r="BF11" i="1"/>
  <c r="BF12" i="1"/>
  <c r="BF13" i="1"/>
  <c r="BF14" i="1"/>
  <c r="BF15" i="1"/>
  <c r="BF16" i="1"/>
  <c r="BF17" i="1"/>
  <c r="BF18" i="1"/>
  <c r="BF19" i="1"/>
  <c r="BF23" i="1"/>
  <c r="BF24" i="1"/>
  <c r="BF25" i="1"/>
  <c r="BF26" i="1"/>
  <c r="BF27" i="1"/>
  <c r="BF28" i="1"/>
  <c r="BF29" i="1"/>
  <c r="BF30" i="1"/>
  <c r="BF33" i="1"/>
  <c r="BF35" i="1"/>
  <c r="BE7" i="1"/>
  <c r="BE8" i="1"/>
  <c r="BE9" i="1"/>
  <c r="BE11" i="1"/>
  <c r="BE12" i="1"/>
  <c r="BE13" i="1"/>
  <c r="BE14" i="1"/>
  <c r="BE15" i="1"/>
  <c r="BE16" i="1"/>
  <c r="BE17" i="1"/>
  <c r="BE18" i="1"/>
  <c r="BE19" i="1"/>
  <c r="BE22" i="1"/>
  <c r="BE23" i="1"/>
  <c r="BE24" i="1"/>
  <c r="BE25" i="1"/>
  <c r="BE26" i="1"/>
  <c r="BE27" i="1"/>
  <c r="BE28" i="1"/>
  <c r="BE29" i="1"/>
  <c r="BE30" i="1"/>
  <c r="BE32" i="1"/>
  <c r="BE33" i="1"/>
  <c r="BE35" i="1"/>
  <c r="BD35" i="1"/>
  <c r="BD7" i="1"/>
  <c r="BD8" i="1"/>
  <c r="BD9" i="1"/>
  <c r="BD11" i="1"/>
  <c r="BD12" i="1"/>
  <c r="BD13" i="1"/>
  <c r="BD14" i="1"/>
  <c r="BD15" i="1"/>
  <c r="BD16" i="1"/>
  <c r="BD17" i="1"/>
  <c r="BD18" i="1"/>
  <c r="BD19" i="1"/>
  <c r="BD22" i="1"/>
  <c r="BD23" i="1"/>
  <c r="BD24" i="1"/>
  <c r="BD25" i="1"/>
  <c r="BD26" i="1"/>
  <c r="BD27" i="1"/>
  <c r="BD28" i="1"/>
  <c r="BD29" i="1"/>
  <c r="BD30" i="1"/>
  <c r="BD32" i="1"/>
  <c r="BD33" i="1"/>
  <c r="BC35" i="1"/>
  <c r="BC32" i="1"/>
  <c r="BC33" i="1"/>
  <c r="BC22" i="1"/>
  <c r="BC23" i="1"/>
  <c r="BC24" i="1"/>
  <c r="BC25" i="1"/>
  <c r="BC26" i="1"/>
  <c r="BC27" i="1"/>
  <c r="BC28" i="1"/>
  <c r="BC29" i="1"/>
  <c r="BC30" i="1"/>
  <c r="BC11" i="1"/>
  <c r="BC12" i="1"/>
  <c r="BC13" i="1"/>
  <c r="BC14" i="1"/>
  <c r="BC15" i="1"/>
  <c r="BC16" i="1"/>
  <c r="BC17" i="1"/>
  <c r="BC18" i="1"/>
  <c r="BC19" i="1"/>
  <c r="BC7" i="1"/>
  <c r="BC8" i="1"/>
  <c r="BC9" i="1"/>
  <c r="BB35" i="1"/>
  <c r="BB33" i="1"/>
  <c r="BB32" i="1"/>
  <c r="BB23" i="1"/>
  <c r="BB24" i="1"/>
  <c r="BB25" i="1"/>
  <c r="BB26" i="1"/>
  <c r="BB27" i="1"/>
  <c r="BB28" i="1"/>
  <c r="BB29" i="1"/>
  <c r="BB30" i="1"/>
  <c r="BB22" i="1"/>
  <c r="BB12" i="1"/>
  <c r="BB13" i="1"/>
  <c r="BB14" i="1"/>
  <c r="BB15" i="1"/>
  <c r="BB16" i="1"/>
  <c r="BB17" i="1"/>
  <c r="BB18" i="1"/>
  <c r="BB19" i="1"/>
  <c r="BB11" i="1"/>
  <c r="BB8" i="1"/>
  <c r="BB9" i="1"/>
  <c r="BB7" i="1"/>
  <c r="BU7" i="1"/>
  <c r="BU9" i="1"/>
  <c r="BU8" i="1"/>
  <c r="BU32" i="1"/>
  <c r="BU33" i="1"/>
  <c r="BA7" i="1"/>
  <c r="AZ7" i="1"/>
  <c r="BU11" i="1"/>
  <c r="BA35" i="1"/>
  <c r="AX33" i="1"/>
  <c r="AY33" i="1"/>
  <c r="AZ33" i="1"/>
  <c r="BA33" i="1"/>
  <c r="AY32" i="1"/>
  <c r="AZ32" i="1"/>
  <c r="BA32" i="1"/>
  <c r="AX23" i="1"/>
  <c r="AY23" i="1"/>
  <c r="AZ23" i="1"/>
  <c r="BA23" i="1"/>
  <c r="AX24" i="1"/>
  <c r="AY24" i="1"/>
  <c r="AZ24" i="1"/>
  <c r="BA24" i="1"/>
  <c r="AX25" i="1"/>
  <c r="AY25" i="1"/>
  <c r="AZ25" i="1"/>
  <c r="BA25" i="1"/>
  <c r="AX26" i="1"/>
  <c r="AY26" i="1"/>
  <c r="AZ26" i="1"/>
  <c r="BA26" i="1"/>
  <c r="AX27" i="1"/>
  <c r="AY27" i="1"/>
  <c r="AZ27" i="1"/>
  <c r="BA27" i="1"/>
  <c r="AX28" i="1"/>
  <c r="AY28" i="1"/>
  <c r="AZ28" i="1"/>
  <c r="BA28" i="1"/>
  <c r="AX29" i="1"/>
  <c r="AY29" i="1"/>
  <c r="AZ29" i="1"/>
  <c r="BA29" i="1"/>
  <c r="AX30" i="1"/>
  <c r="AY30" i="1"/>
  <c r="AZ30" i="1"/>
  <c r="BA30" i="1"/>
  <c r="BA22" i="1"/>
  <c r="AY22" i="1"/>
  <c r="AZ22" i="1"/>
  <c r="AX12" i="1"/>
  <c r="AY12" i="1"/>
  <c r="AZ12" i="1"/>
  <c r="BA12" i="1"/>
  <c r="AX13" i="1"/>
  <c r="AY13" i="1"/>
  <c r="AZ13" i="1"/>
  <c r="BA13" i="1"/>
  <c r="AX14" i="1"/>
  <c r="AY14" i="1"/>
  <c r="AZ14" i="1"/>
  <c r="BA14" i="1"/>
  <c r="AX15" i="1"/>
  <c r="AY15" i="1"/>
  <c r="AZ15" i="1"/>
  <c r="BA15" i="1"/>
  <c r="AX16" i="1"/>
  <c r="AY16" i="1"/>
  <c r="AZ16" i="1"/>
  <c r="BA16" i="1"/>
  <c r="AX17" i="1"/>
  <c r="AY17" i="1"/>
  <c r="AZ17" i="1"/>
  <c r="BA17" i="1"/>
  <c r="AX18" i="1"/>
  <c r="AY18" i="1"/>
  <c r="AZ18" i="1"/>
  <c r="BA18" i="1"/>
  <c r="AX19" i="1"/>
  <c r="AY19" i="1"/>
  <c r="AZ19" i="1"/>
  <c r="BA19" i="1"/>
  <c r="BA11" i="1"/>
  <c r="AY11" i="1"/>
  <c r="AZ11" i="1"/>
  <c r="AX8" i="1"/>
  <c r="AY8" i="1"/>
  <c r="AZ8" i="1"/>
  <c r="BA8" i="1"/>
  <c r="AX9" i="1"/>
  <c r="AY9" i="1"/>
  <c r="AZ9" i="1"/>
  <c r="BA9" i="1"/>
  <c r="AY7" i="1"/>
  <c r="AY35" i="1"/>
  <c r="AZ35" i="1"/>
  <c r="AX11" i="1"/>
  <c r="AX22" i="1"/>
  <c r="AX32" i="1"/>
  <c r="AX35" i="1"/>
  <c r="AX7" i="1"/>
  <c r="N7" i="1"/>
  <c r="AQ7" i="1" s="1"/>
  <c r="O7" i="1"/>
  <c r="O35" i="1" s="1"/>
  <c r="P7" i="1"/>
  <c r="Q7" i="1"/>
  <c r="R7" i="1"/>
  <c r="S7" i="1"/>
  <c r="AW7" i="1" s="1"/>
  <c r="AO7" i="1"/>
  <c r="AP7" i="1"/>
  <c r="AR8" i="1"/>
  <c r="AS8" i="1"/>
  <c r="AT8" i="1"/>
  <c r="AU8" i="1"/>
  <c r="AV8" i="1"/>
  <c r="AW8" i="1"/>
  <c r="AR9" i="1"/>
  <c r="AS9" i="1"/>
  <c r="AT9" i="1"/>
  <c r="AU9" i="1"/>
  <c r="AV9" i="1"/>
  <c r="AW9" i="1"/>
  <c r="P11" i="1"/>
  <c r="AS11" i="1" s="1"/>
  <c r="Q11" i="1"/>
  <c r="AT11" i="1" s="1"/>
  <c r="R11" i="1"/>
  <c r="S11" i="1"/>
  <c r="AW11" i="1" s="1"/>
  <c r="AQ11" i="1"/>
  <c r="AR11" i="1"/>
  <c r="AS12" i="1"/>
  <c r="AT12" i="1"/>
  <c r="AU12" i="1"/>
  <c r="AV12" i="1"/>
  <c r="AW12" i="1"/>
  <c r="BU12" i="1"/>
  <c r="AS13" i="1"/>
  <c r="AT13" i="1"/>
  <c r="AU13" i="1"/>
  <c r="AV13" i="1"/>
  <c r="AW13" i="1"/>
  <c r="BU13" i="1"/>
  <c r="AS14" i="1"/>
  <c r="AT14" i="1"/>
  <c r="AU14" i="1"/>
  <c r="AV14" i="1"/>
  <c r="AW14" i="1"/>
  <c r="BU14" i="1"/>
  <c r="AS15" i="1"/>
  <c r="AT15" i="1"/>
  <c r="AU15" i="1"/>
  <c r="AV15" i="1"/>
  <c r="AW15" i="1"/>
  <c r="BU15" i="1"/>
  <c r="AS16" i="1"/>
  <c r="AT16" i="1"/>
  <c r="AU16" i="1"/>
  <c r="AV16" i="1"/>
  <c r="AW16" i="1"/>
  <c r="BU16" i="1"/>
  <c r="AS17" i="1"/>
  <c r="AT17" i="1"/>
  <c r="AU17" i="1"/>
  <c r="AV17" i="1"/>
  <c r="AW17" i="1"/>
  <c r="AS18" i="1"/>
  <c r="AT18" i="1"/>
  <c r="AU18" i="1"/>
  <c r="AV18" i="1"/>
  <c r="AW18" i="1"/>
  <c r="BU18" i="1"/>
  <c r="AS19" i="1"/>
  <c r="AT19" i="1"/>
  <c r="AU19" i="1"/>
  <c r="AV19" i="1"/>
  <c r="AW19" i="1"/>
  <c r="BU19" i="1"/>
  <c r="P22" i="1"/>
  <c r="AS22" i="1" s="1"/>
  <c r="Q22" i="1"/>
  <c r="R22" i="1"/>
  <c r="AV22" i="1" s="1"/>
  <c r="S22" i="1"/>
  <c r="AW22" i="1" s="1"/>
  <c r="AS23" i="1"/>
  <c r="AT23" i="1"/>
  <c r="AU23" i="1"/>
  <c r="AV23" i="1"/>
  <c r="AW23" i="1"/>
  <c r="BU23" i="1"/>
  <c r="AS24" i="1"/>
  <c r="AT24" i="1"/>
  <c r="AU24" i="1"/>
  <c r="AV24" i="1"/>
  <c r="AW24" i="1"/>
  <c r="BU24" i="1"/>
  <c r="AS25" i="1"/>
  <c r="AT25" i="1"/>
  <c r="AU25" i="1"/>
  <c r="AV25" i="1"/>
  <c r="AW25" i="1"/>
  <c r="BU25" i="1"/>
  <c r="AS26" i="1"/>
  <c r="AT26" i="1"/>
  <c r="AU26" i="1"/>
  <c r="AV26" i="1"/>
  <c r="AW26" i="1"/>
  <c r="BU26" i="1"/>
  <c r="AS27" i="1"/>
  <c r="AT27" i="1"/>
  <c r="AU27" i="1"/>
  <c r="AV27" i="1"/>
  <c r="AW27" i="1"/>
  <c r="BU27" i="1"/>
  <c r="AS28" i="1"/>
  <c r="AT28" i="1"/>
  <c r="AU28" i="1"/>
  <c r="AV28" i="1"/>
  <c r="AW28" i="1"/>
  <c r="BU28" i="1"/>
  <c r="AS29" i="1"/>
  <c r="AT29" i="1"/>
  <c r="AU29" i="1"/>
  <c r="AV29" i="1"/>
  <c r="AW29" i="1"/>
  <c r="BU29" i="1"/>
  <c r="AS30" i="1"/>
  <c r="AT30" i="1"/>
  <c r="AU30" i="1"/>
  <c r="AV30" i="1"/>
  <c r="AW30" i="1"/>
  <c r="BU30" i="1"/>
  <c r="P32" i="1"/>
  <c r="AS32" i="1" s="1"/>
  <c r="Q32" i="1"/>
  <c r="AT32" i="1" s="1"/>
  <c r="R32" i="1"/>
  <c r="S32" i="1"/>
  <c r="AV32" i="1" s="1"/>
  <c r="AW32" i="1"/>
  <c r="AS33" i="1"/>
  <c r="AT33" i="1"/>
  <c r="AU33" i="1"/>
  <c r="AV33" i="1"/>
  <c r="AW33" i="1"/>
  <c r="M35" i="1"/>
  <c r="BU17" i="1"/>
  <c r="BU22" i="1"/>
  <c r="AT7" i="1" l="1"/>
  <c r="AU32" i="1"/>
  <c r="AU22" i="1"/>
  <c r="N35" i="1"/>
  <c r="AR35" i="1" s="1"/>
  <c r="AU11" i="1"/>
  <c r="AV11" i="1"/>
  <c r="AR7" i="1"/>
  <c r="AU7" i="1"/>
  <c r="S35" i="1"/>
  <c r="AW35" i="1" s="1"/>
  <c r="Q35" i="1"/>
  <c r="AT22" i="1"/>
  <c r="P35" i="1"/>
  <c r="AS35" i="1" s="1"/>
  <c r="AS7" i="1"/>
  <c r="R35" i="1"/>
  <c r="AV7" i="1"/>
  <c r="AU35" i="1" l="1"/>
  <c r="AT35" i="1"/>
  <c r="AV35" i="1"/>
</calcChain>
</file>

<file path=xl/sharedStrings.xml><?xml version="1.0" encoding="utf-8"?>
<sst xmlns="http://schemas.openxmlformats.org/spreadsheetml/2006/main" count="107" uniqueCount="107">
  <si>
    <t>(Milyon Dolar)</t>
  </si>
  <si>
    <t>( In Millions of Dollars)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</si>
  <si>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</si>
  <si>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</si>
  <si>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</si>
  <si>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</si>
  <si>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</si>
  <si>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</si>
  <si>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</si>
  <si>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</si>
  <si>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</si>
  <si>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</si>
  <si>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</si>
  <si>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96/95</t>
  </si>
  <si>
    <t>97/96</t>
  </si>
  <si>
    <t>98/97</t>
  </si>
  <si>
    <t>99/98</t>
  </si>
  <si>
    <t>00/99</t>
  </si>
  <si>
    <t>1.    Sermaye malları</t>
  </si>
  <si>
    <t>1.    Capital goods</t>
  </si>
  <si>
    <t xml:space="preserve">Sermaye malları (Taşımacılık araçları hariç) </t>
  </si>
  <si>
    <t>Sanayi ile ilgili taşımacılık araç ve gereçleri</t>
  </si>
  <si>
    <t>Transportation vehicles incidental to industry</t>
  </si>
  <si>
    <t>2.    Ara malları</t>
  </si>
  <si>
    <t>2.    Intermediate goods</t>
  </si>
  <si>
    <t xml:space="preserve">Sanayi için işlem görmemiş maddeler </t>
  </si>
  <si>
    <t>Unprocessed materials incidental to industry</t>
  </si>
  <si>
    <t>Sanayi için işlem görmüş maddeler</t>
  </si>
  <si>
    <t>Processed materials incidental to industry</t>
  </si>
  <si>
    <t>İşlem görmemiş yakıt ve yağlar</t>
  </si>
  <si>
    <t>Unprocessed fuels and oils</t>
  </si>
  <si>
    <t>Yatırım mallarının aksam ve parçaları</t>
  </si>
  <si>
    <t>Parts of investment goods</t>
  </si>
  <si>
    <t>Taşımacılık araçlarının aksam ve parçaları</t>
  </si>
  <si>
    <t>Parts of transportation vehicles</t>
  </si>
  <si>
    <t>Esası yiyecek ve içecek olan işlenmemiş maddeler</t>
  </si>
  <si>
    <t>Unprocessed materials of food and beverages</t>
  </si>
  <si>
    <t>Esası yiyecek ve içecek olan işlenmiş maddeler</t>
  </si>
  <si>
    <t>Processed materials of food and beverages</t>
  </si>
  <si>
    <t>İşlem görmüş yakıt ve yağlar</t>
  </si>
  <si>
    <t>Processed fuels and oils</t>
  </si>
  <si>
    <t>3.    Tüketim malları</t>
  </si>
  <si>
    <t>3.    Consumption goods</t>
  </si>
  <si>
    <t>Binek otomobilleri</t>
  </si>
  <si>
    <t xml:space="preserve">Otomobiles </t>
  </si>
  <si>
    <t>Dayanıklı tüketim malları</t>
  </si>
  <si>
    <t>Resistant consumption goods</t>
  </si>
  <si>
    <t>Yarı dayanıklı tüketim malları</t>
  </si>
  <si>
    <t>Semi-resistant consumption goods</t>
  </si>
  <si>
    <t>Dayanıksız tüketim malları</t>
  </si>
  <si>
    <t>Non-resistant consumption goods</t>
  </si>
  <si>
    <t>Esası yiyecek ve içecek olan işlenmemiş mallar</t>
  </si>
  <si>
    <t>Unprocessed of food and beverages</t>
  </si>
  <si>
    <t>Esası yiyecek ve içecek olan işlenmiş mallar</t>
  </si>
  <si>
    <t>Processed of food and beverages</t>
  </si>
  <si>
    <t>Motor benzini</t>
  </si>
  <si>
    <t>Gasoline</t>
  </si>
  <si>
    <t>Sanayi ile ilgili olmayan taşıma araç ve gereçler</t>
  </si>
  <si>
    <t>Transportation vehicles not incidental to industry</t>
  </si>
  <si>
    <t>4.    Diğerleri</t>
  </si>
  <si>
    <t>4.    Others</t>
  </si>
  <si>
    <t>Başka yerde belirtilmeyen diğer mallar</t>
  </si>
  <si>
    <t>Other goods not elsewhere specified</t>
  </si>
  <si>
    <t>Toplam</t>
  </si>
  <si>
    <t>Total</t>
  </si>
  <si>
    <t>(1) Birleşmiş Milletler Geniş Ekonomik Kategoriler (BEC) sınıflamasına göre</t>
  </si>
  <si>
    <t>(1) Based on UN-Broad Economic  Categories (BEC) classification</t>
  </si>
  <si>
    <t>01/00</t>
  </si>
  <si>
    <t>02/01</t>
  </si>
  <si>
    <t>03/02</t>
  </si>
  <si>
    <t>04/03</t>
  </si>
  <si>
    <t>Yüzde Değ</t>
  </si>
  <si>
    <t>Per. Chan.</t>
  </si>
  <si>
    <t>Capital  goods (Except transportation vehicles)</t>
  </si>
  <si>
    <t>Kaynak: TÜİK</t>
  </si>
  <si>
    <t>Source: TURKSTAT</t>
  </si>
  <si>
    <t>07/06</t>
  </si>
  <si>
    <t>08/07</t>
  </si>
  <si>
    <t>10/09</t>
  </si>
  <si>
    <t>11/10</t>
  </si>
  <si>
    <t>12/11</t>
  </si>
  <si>
    <t>Yüzde Değ.</t>
  </si>
  <si>
    <t>Perc. Chan.</t>
  </si>
  <si>
    <t>13/12</t>
  </si>
  <si>
    <t>14/13</t>
  </si>
  <si>
    <t>15/14</t>
  </si>
  <si>
    <t>16/15</t>
  </si>
  <si>
    <t>17/16</t>
  </si>
  <si>
    <t>18/17</t>
  </si>
  <si>
    <t>19/18</t>
  </si>
  <si>
    <r>
      <t xml:space="preserve">Tablo: V.8- İthalatın Mal Gruplarına Göre Dağılımı </t>
    </r>
    <r>
      <rPr>
        <b/>
        <vertAlign val="superscript"/>
        <sz val="13"/>
        <rFont val="Arial Tur"/>
        <family val="2"/>
        <charset val="162"/>
      </rPr>
      <t>(1)*</t>
    </r>
  </si>
  <si>
    <r>
      <t>Table: V.8- Imports By Commodity Groups</t>
    </r>
    <r>
      <rPr>
        <b/>
        <vertAlign val="superscript"/>
        <sz val="13"/>
        <rFont val="Arial Tur"/>
        <family val="2"/>
        <charset val="162"/>
      </rPr>
      <t xml:space="preserve"> (1)**</t>
    </r>
  </si>
  <si>
    <t xml:space="preserve">*2013 yılı öncesi veriler Özel Ticaret Sistemine göre verilmektedir. </t>
  </si>
  <si>
    <t>20/19</t>
  </si>
  <si>
    <t xml:space="preserve">       </t>
  </si>
  <si>
    <t>Yıllık - Annual</t>
  </si>
  <si>
    <t xml:space="preserve">Gizli veri </t>
  </si>
  <si>
    <t>21/20</t>
  </si>
  <si>
    <t>22/21</t>
  </si>
  <si>
    <t>**Data before 2013 is given according to Special Trade System</t>
  </si>
  <si>
    <t>23/22</t>
  </si>
  <si>
    <t>Ocak-Mart</t>
  </si>
  <si>
    <t>January-March</t>
  </si>
  <si>
    <t>2024</t>
  </si>
  <si>
    <t>24/23</t>
  </si>
  <si>
    <t>2025</t>
  </si>
  <si>
    <t>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</si>
</sst>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,##0.0"/>
    <numFmt numFmtId="166" formatCode="#,##0.0000\ _T_L;\-#,##0.0000\ _T_L"/>
  </numFmts>
  <fonts count="10" x14ac:knownFonts="1">
    <font>
      <sz val="10"/>
      <name val="Courier"/>
      <charset val="162"/>
    </font>
    <font>
      <b/>
      <sz val="13"/>
      <name val="Arial Tur"/>
      <family val="2"/>
      <charset val="162"/>
    </font>
    <font>
      <sz val="13"/>
      <name val="Arial Tur"/>
      <family val="2"/>
      <charset val="162"/>
    </font>
    <font>
      <b/>
      <sz val="13"/>
      <name val="Arial Tur"/>
      <charset val="162"/>
    </font>
    <font>
      <sz val="13"/>
      <name val="Courier"/>
      <family val="3"/>
    </font>
    <font>
      <b/>
      <sz val="13"/>
      <name val="Courier"/>
      <family val="3"/>
    </font>
    <font>
      <sz val="13"/>
      <name val="Arial"/>
      <family val="2"/>
      <charset val="162"/>
    </font>
    <font>
      <b/>
      <vertAlign val="superscript"/>
      <sz val="13"/>
      <name val="Arial Tur"/>
      <family val="2"/>
      <charset val="162"/>
    </font>
    <font>
      <sz val="13"/>
      <name val="Arial Tur"/>
      <charset val="162"/>
    </font>
    <font>
      <sz val="10"/>
      <name val="Arial Tur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37" fontId="0" fillId="0" borderId="0"/>
  </cellStyleXfs>
  <cellXfs count="133">
    <xf numFmtId="37" fontId="0" fillId="0" borderId="0" xfId="0"/>
    <xf numFmtId="37" fontId="1" fillId="0" borderId="1" xfId="0" quotePrefix="1" applyFont="1" applyBorder="1" applyAlignment="1">
      <alignment horizontal="left" vertical="center"/>
    </xf>
    <xf numFmtId="37" fontId="2" fillId="0" borderId="0" xfId="0" quotePrefix="1" applyFont="1" applyBorder="1" applyAlignment="1">
      <alignment horizontal="left" vertical="center"/>
    </xf>
    <xf numFmtId="37" fontId="1" fillId="0" borderId="0" xfId="0" quotePrefix="1" applyFont="1" applyBorder="1" applyAlignment="1" applyProtection="1">
      <alignment horizontal="left" vertical="center"/>
    </xf>
    <xf numFmtId="37" fontId="3" fillId="0" borderId="0" xfId="0" applyFont="1" applyBorder="1" applyAlignment="1">
      <alignment horizontal="center" vertical="center"/>
    </xf>
    <xf numFmtId="37" fontId="1" fillId="0" borderId="0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7" fontId="2" fillId="0" borderId="3" xfId="0" applyFont="1" applyBorder="1" applyAlignment="1">
      <alignment vertical="center"/>
    </xf>
    <xf numFmtId="37" fontId="2" fillId="0" borderId="1" xfId="0" applyFont="1" applyBorder="1" applyAlignment="1">
      <alignment vertical="center"/>
    </xf>
    <xf numFmtId="164" fontId="1" fillId="0" borderId="0" xfId="0" quotePrefix="1" applyNumberFormat="1" applyFont="1" applyBorder="1" applyAlignment="1" applyProtection="1">
      <alignment horizontal="left" vertical="center"/>
    </xf>
    <xf numFmtId="37" fontId="2" fillId="0" borderId="0" xfId="0" applyFont="1" applyBorder="1" applyAlignment="1" applyProtection="1">
      <alignment horizontal="center" vertical="center"/>
    </xf>
    <xf numFmtId="37" fontId="2" fillId="0" borderId="0" xfId="0" applyFont="1" applyBorder="1" applyAlignment="1">
      <alignment horizontal="center" vertical="center"/>
    </xf>
    <xf numFmtId="37" fontId="2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4" fontId="3" fillId="0" borderId="2" xfId="0" quotePrefix="1" applyNumberFormat="1" applyFont="1" applyBorder="1" applyAlignment="1" applyProtection="1">
      <alignment horizontal="left" vertical="center"/>
    </xf>
    <xf numFmtId="164" fontId="1" fillId="0" borderId="1" xfId="0" quotePrefix="1" applyNumberFormat="1" applyFont="1" applyBorder="1" applyAlignment="1" applyProtection="1">
      <alignment horizontal="left" vertical="center"/>
    </xf>
    <xf numFmtId="37" fontId="1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37" fontId="1" fillId="0" borderId="2" xfId="0" applyFont="1" applyBorder="1" applyAlignment="1">
      <alignment vertical="center"/>
    </xf>
    <xf numFmtId="0" fontId="2" fillId="0" borderId="1" xfId="0" quotePrefix="1" applyNumberFormat="1" applyFont="1" applyBorder="1" applyAlignment="1">
      <alignment horizontal="right" vertical="center"/>
    </xf>
    <xf numFmtId="164" fontId="2" fillId="0" borderId="0" xfId="0" applyNumberFormat="1" applyFont="1" applyBorder="1" applyAlignment="1" applyProtection="1">
      <alignment horizontal="left" vertical="center"/>
    </xf>
    <xf numFmtId="37" fontId="2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>
      <alignment vertical="center"/>
    </xf>
    <xf numFmtId="165" fontId="6" fillId="0" borderId="0" xfId="0" applyNumberFormat="1" applyFont="1" applyBorder="1"/>
    <xf numFmtId="3" fontId="2" fillId="0" borderId="0" xfId="0" applyNumberFormat="1" applyFont="1" applyBorder="1" applyAlignment="1">
      <alignment vertical="center"/>
    </xf>
    <xf numFmtId="164" fontId="2" fillId="0" borderId="2" xfId="0" applyNumberFormat="1" applyFont="1" applyBorder="1" applyAlignment="1" applyProtection="1">
      <alignment horizontal="left" vertical="center"/>
    </xf>
    <xf numFmtId="3" fontId="2" fillId="0" borderId="0" xfId="0" applyNumberFormat="1" applyFont="1" applyBorder="1" applyAlignment="1">
      <alignment horizontal="left" vertical="center"/>
    </xf>
    <xf numFmtId="37" fontId="2" fillId="0" borderId="1" xfId="0" quotePrefix="1" applyFont="1" applyBorder="1" applyAlignment="1">
      <alignment horizontal="right" vertical="center"/>
    </xf>
    <xf numFmtId="164" fontId="1" fillId="0" borderId="2" xfId="0" quotePrefix="1" applyNumberFormat="1" applyFont="1" applyBorder="1" applyAlignment="1" applyProtection="1">
      <alignment horizontal="left" vertical="center"/>
    </xf>
    <xf numFmtId="164" fontId="2" fillId="0" borderId="2" xfId="0" applyNumberFormat="1" applyFont="1" applyBorder="1" applyAlignment="1" applyProtection="1">
      <alignment vertical="center"/>
    </xf>
    <xf numFmtId="37" fontId="1" fillId="0" borderId="4" xfId="0" applyFont="1" applyBorder="1" applyAlignment="1">
      <alignment vertical="center"/>
    </xf>
    <xf numFmtId="37" fontId="1" fillId="0" borderId="5" xfId="0" quotePrefix="1" applyFont="1" applyBorder="1" applyAlignment="1" applyProtection="1">
      <alignment horizontal="left" vertical="center"/>
    </xf>
    <xf numFmtId="37" fontId="1" fillId="0" borderId="5" xfId="0" applyFont="1" applyBorder="1" applyAlignment="1" applyProtection="1">
      <alignment horizontal="left" vertical="center"/>
    </xf>
    <xf numFmtId="165" fontId="2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 applyProtection="1">
      <alignment horizontal="left" vertical="center"/>
    </xf>
    <xf numFmtId="37" fontId="1" fillId="0" borderId="0" xfId="0" quotePrefix="1" applyFont="1" applyAlignment="1">
      <alignment horizontal="left"/>
    </xf>
    <xf numFmtId="37" fontId="2" fillId="0" borderId="0" xfId="0" quotePrefix="1" applyFont="1" applyBorder="1" applyAlignment="1" applyProtection="1">
      <alignment horizontal="left" vertical="center"/>
    </xf>
    <xf numFmtId="37" fontId="1" fillId="0" borderId="0" xfId="0" applyFont="1"/>
    <xf numFmtId="37" fontId="1" fillId="0" borderId="0" xfId="0" applyFont="1" applyAlignment="1">
      <alignment horizontal="right"/>
    </xf>
    <xf numFmtId="165" fontId="2" fillId="0" borderId="5" xfId="0" applyNumberFormat="1" applyFont="1" applyBorder="1" applyAlignment="1" applyProtection="1">
      <alignment horizontal="right" vertical="center"/>
    </xf>
    <xf numFmtId="1" fontId="1" fillId="0" borderId="5" xfId="0" quotePrefix="1" applyNumberFormat="1" applyFont="1" applyBorder="1" applyAlignment="1" applyProtection="1">
      <alignment horizontal="right" vertical="center"/>
    </xf>
    <xf numFmtId="3" fontId="1" fillId="0" borderId="5" xfId="0" quotePrefix="1" applyNumberFormat="1" applyFont="1" applyBorder="1" applyAlignment="1" applyProtection="1">
      <alignment horizontal="right" vertical="center"/>
    </xf>
    <xf numFmtId="49" fontId="1" fillId="0" borderId="5" xfId="0" applyNumberFormat="1" applyFont="1" applyBorder="1" applyAlignment="1" applyProtection="1">
      <alignment horizontal="right" vertical="center"/>
    </xf>
    <xf numFmtId="165" fontId="1" fillId="0" borderId="5" xfId="0" quotePrefix="1" applyNumberFormat="1" applyFont="1" applyBorder="1" applyAlignment="1" applyProtection="1">
      <alignment horizontal="right" vertical="center"/>
    </xf>
    <xf numFmtId="37" fontId="2" fillId="0" borderId="0" xfId="0" applyFont="1" applyAlignment="1">
      <alignment vertical="center"/>
    </xf>
    <xf numFmtId="1" fontId="1" fillId="0" borderId="0" xfId="0" applyNumberFormat="1" applyFont="1" applyBorder="1" applyAlignment="1" applyProtection="1">
      <alignment horizontal="center" vertical="center"/>
    </xf>
    <xf numFmtId="37" fontId="1" fillId="0" borderId="0" xfId="0" applyFont="1" applyBorder="1" applyAlignment="1">
      <alignment horizontal="left" vertical="center"/>
    </xf>
    <xf numFmtId="37" fontId="2" fillId="0" borderId="0" xfId="0" applyFont="1" applyBorder="1" applyAlignment="1">
      <alignment horizontal="left" vertical="center"/>
    </xf>
    <xf numFmtId="37" fontId="1" fillId="0" borderId="0" xfId="0" applyFont="1" applyAlignment="1">
      <alignment horizontal="left"/>
    </xf>
    <xf numFmtId="0" fontId="2" fillId="0" borderId="0" xfId="0" applyNumberFormat="1" applyFont="1" applyBorder="1" applyAlignment="1">
      <alignment horizontal="left" vertical="center" indent="1"/>
    </xf>
    <xf numFmtId="165" fontId="1" fillId="0" borderId="0" xfId="0" applyNumberFormat="1" applyFont="1" applyBorder="1" applyAlignment="1" applyProtection="1">
      <alignment horizontal="right" vertical="center"/>
    </xf>
    <xf numFmtId="3" fontId="1" fillId="0" borderId="0" xfId="0" applyNumberFormat="1" applyFont="1" applyBorder="1" applyAlignment="1" applyProtection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 applyProtection="1">
      <alignment horizontal="right" vertical="center"/>
    </xf>
    <xf numFmtId="37" fontId="1" fillId="0" borderId="0" xfId="0" quotePrefix="1" applyFont="1" applyBorder="1" applyAlignment="1">
      <alignment horizontal="left" vertical="center"/>
    </xf>
    <xf numFmtId="37" fontId="2" fillId="0" borderId="0" xfId="0" applyFont="1" applyBorder="1" applyAlignment="1">
      <alignment horizontal="right" vertical="center"/>
    </xf>
    <xf numFmtId="37" fontId="1" fillId="0" borderId="0" xfId="0" quotePrefix="1" applyFont="1" applyBorder="1" applyAlignment="1" applyProtection="1">
      <alignment horizontal="right" vertical="center"/>
    </xf>
    <xf numFmtId="37" fontId="1" fillId="0" borderId="0" xfId="0" applyFont="1" applyBorder="1" applyAlignment="1">
      <alignment horizontal="right" vertical="center"/>
    </xf>
    <xf numFmtId="37" fontId="1" fillId="0" borderId="3" xfId="0" applyFont="1" applyBorder="1"/>
    <xf numFmtId="37" fontId="2" fillId="0" borderId="3" xfId="0" quotePrefix="1" applyFont="1" applyBorder="1" applyAlignment="1">
      <alignment horizontal="left" vertical="center"/>
    </xf>
    <xf numFmtId="37" fontId="2" fillId="0" borderId="3" xfId="0" quotePrefix="1" applyFont="1" applyBorder="1" applyAlignment="1" applyProtection="1">
      <alignment horizontal="left" vertical="center"/>
    </xf>
    <xf numFmtId="37" fontId="1" fillId="0" borderId="3" xfId="0" quotePrefix="1" applyFont="1" applyBorder="1" applyAlignment="1">
      <alignment horizontal="left" vertical="center"/>
    </xf>
    <xf numFmtId="37" fontId="2" fillId="0" borderId="3" xfId="0" applyFont="1" applyBorder="1" applyAlignment="1">
      <alignment horizontal="right" vertical="center"/>
    </xf>
    <xf numFmtId="37" fontId="1" fillId="0" borderId="3" xfId="0" quotePrefix="1" applyFont="1" applyBorder="1" applyAlignment="1" applyProtection="1">
      <alignment horizontal="right" vertical="center"/>
    </xf>
    <xf numFmtId="165" fontId="1" fillId="0" borderId="3" xfId="0" applyNumberFormat="1" applyFont="1" applyBorder="1" applyAlignment="1">
      <alignment vertical="center"/>
    </xf>
    <xf numFmtId="37" fontId="2" fillId="0" borderId="3" xfId="0" applyFont="1" applyBorder="1" applyAlignment="1">
      <alignment horizontal="left" vertical="center"/>
    </xf>
    <xf numFmtId="37" fontId="1" fillId="0" borderId="3" xfId="0" applyFont="1" applyBorder="1" applyAlignment="1">
      <alignment horizontal="right" vertical="center"/>
    </xf>
    <xf numFmtId="3" fontId="2" fillId="0" borderId="1" xfId="0" quotePrefix="1" applyNumberFormat="1" applyFont="1" applyBorder="1" applyAlignment="1" applyProtection="1">
      <alignment horizontal="right" vertical="center"/>
    </xf>
    <xf numFmtId="164" fontId="3" fillId="0" borderId="0" xfId="0" quotePrefix="1" applyNumberFormat="1" applyFont="1" applyBorder="1" applyAlignment="1" applyProtection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37" fontId="3" fillId="0" borderId="0" xfId="0" applyFont="1"/>
    <xf numFmtId="37" fontId="2" fillId="0" borderId="0" xfId="0" applyFont="1" applyAlignment="1">
      <alignment horizontal="right"/>
    </xf>
    <xf numFmtId="37" fontId="1" fillId="0" borderId="0" xfId="0" applyFont="1" applyBorder="1" applyAlignment="1">
      <alignment horizontal="left"/>
    </xf>
    <xf numFmtId="37" fontId="2" fillId="0" borderId="0" xfId="0" applyFont="1"/>
    <xf numFmtId="37" fontId="4" fillId="0" borderId="0" xfId="0" applyFont="1"/>
    <xf numFmtId="37" fontId="1" fillId="0" borderId="0" xfId="0" quotePrefix="1" applyFont="1" applyBorder="1" applyAlignment="1">
      <alignment horizontal="left"/>
    </xf>
    <xf numFmtId="39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165" fontId="3" fillId="0" borderId="5" xfId="0" applyNumberFormat="1" applyFont="1" applyBorder="1" applyAlignment="1" applyProtection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 applyProtection="1">
      <alignment horizontal="right" vertical="center"/>
    </xf>
    <xf numFmtId="1" fontId="1" fillId="0" borderId="7" xfId="0" applyNumberFormat="1" applyFont="1" applyBorder="1" applyAlignment="1" applyProtection="1">
      <alignment horizontal="center" vertical="center"/>
    </xf>
    <xf numFmtId="37" fontId="1" fillId="0" borderId="8" xfId="0" quotePrefix="1" applyFont="1" applyBorder="1" applyAlignment="1">
      <alignment horizontal="left" vertical="center"/>
    </xf>
    <xf numFmtId="37" fontId="2" fillId="0" borderId="7" xfId="0" quotePrefix="1" applyFont="1" applyBorder="1" applyAlignment="1">
      <alignment horizontal="left" vertical="center"/>
    </xf>
    <xf numFmtId="37" fontId="1" fillId="0" borderId="7" xfId="0" quotePrefix="1" applyFont="1" applyBorder="1" applyAlignment="1" applyProtection="1">
      <alignment horizontal="left" vertical="center"/>
    </xf>
    <xf numFmtId="37" fontId="1" fillId="0" borderId="7" xfId="0" quotePrefix="1" applyFont="1" applyBorder="1" applyAlignment="1" applyProtection="1">
      <alignment horizontal="center" vertical="center"/>
    </xf>
    <xf numFmtId="37" fontId="1" fillId="0" borderId="7" xfId="0" quotePrefix="1" applyFont="1" applyBorder="1" applyAlignment="1">
      <alignment horizontal="center" vertical="center"/>
    </xf>
    <xf numFmtId="37" fontId="1" fillId="0" borderId="7" xfId="0" applyFont="1" applyBorder="1" applyAlignment="1">
      <alignment horizontal="center" vertical="center"/>
    </xf>
    <xf numFmtId="37" fontId="3" fillId="0" borderId="7" xfId="0" applyFont="1" applyBorder="1" applyAlignment="1">
      <alignment horizontal="center" vertical="center"/>
    </xf>
    <xf numFmtId="37" fontId="2" fillId="0" borderId="7" xfId="0" applyFont="1" applyBorder="1" applyAlignment="1">
      <alignment vertical="center"/>
    </xf>
    <xf numFmtId="165" fontId="1" fillId="0" borderId="7" xfId="0" applyNumberFormat="1" applyFont="1" applyBorder="1" applyAlignment="1">
      <alignment horizontal="center" vertical="center"/>
    </xf>
    <xf numFmtId="37" fontId="1" fillId="0" borderId="7" xfId="0" applyFont="1" applyBorder="1" applyAlignment="1">
      <alignment vertical="center"/>
    </xf>
    <xf numFmtId="37" fontId="1" fillId="0" borderId="7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vertical="center"/>
    </xf>
    <xf numFmtId="164" fontId="2" fillId="0" borderId="4" xfId="0" quotePrefix="1" applyNumberFormat="1" applyFont="1" applyBorder="1" applyAlignment="1" applyProtection="1">
      <alignment horizontal="left" vertical="center"/>
    </xf>
    <xf numFmtId="37" fontId="4" fillId="0" borderId="5" xfId="0" applyFont="1" applyBorder="1"/>
    <xf numFmtId="3" fontId="1" fillId="0" borderId="5" xfId="0" applyNumberFormat="1" applyFont="1" applyBorder="1" applyAlignment="1" applyProtection="1">
      <alignment horizontal="right" vertical="center"/>
    </xf>
    <xf numFmtId="49" fontId="1" fillId="0" borderId="5" xfId="0" quotePrefix="1" applyNumberFormat="1" applyFont="1" applyBorder="1" applyAlignment="1" applyProtection="1">
      <alignment horizontal="right" vertical="center"/>
    </xf>
    <xf numFmtId="3" fontId="1" fillId="0" borderId="5" xfId="0" quotePrefix="1" applyNumberFormat="1" applyFont="1" applyBorder="1" applyAlignment="1" applyProtection="1">
      <alignment horizontal="left" vertical="center"/>
    </xf>
    <xf numFmtId="37" fontId="5" fillId="0" borderId="6" xfId="0" applyFont="1" applyBorder="1"/>
    <xf numFmtId="37" fontId="9" fillId="0" borderId="0" xfId="0" quotePrefix="1" applyFont="1" applyAlignment="1">
      <alignment horizontal="left"/>
    </xf>
    <xf numFmtId="37" fontId="3" fillId="0" borderId="7" xfId="0" applyFont="1" applyBorder="1" applyAlignment="1">
      <alignment vertical="center" wrapText="1"/>
    </xf>
    <xf numFmtId="37" fontId="3" fillId="0" borderId="3" xfId="0" applyFont="1" applyBorder="1" applyAlignment="1">
      <alignment vertical="center" wrapText="1"/>
    </xf>
    <xf numFmtId="37" fontId="3" fillId="0" borderId="7" xfId="0" applyFont="1" applyBorder="1" applyAlignment="1">
      <alignment vertical="center"/>
    </xf>
    <xf numFmtId="37" fontId="3" fillId="0" borderId="3" xfId="0" applyFont="1" applyBorder="1" applyAlignment="1">
      <alignment vertical="center"/>
    </xf>
    <xf numFmtId="37" fontId="8" fillId="0" borderId="1" xfId="0" quotePrefix="1" applyFont="1" applyBorder="1" applyAlignment="1">
      <alignment horizontal="right" vertical="center"/>
    </xf>
    <xf numFmtId="164" fontId="8" fillId="0" borderId="0" xfId="0" quotePrefix="1" applyNumberFormat="1" applyFont="1" applyBorder="1" applyAlignment="1" applyProtection="1">
      <alignment horizontal="left" vertical="center"/>
    </xf>
    <xf numFmtId="165" fontId="3" fillId="0" borderId="0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37" fontId="2" fillId="0" borderId="0" xfId="0" applyFont="1" applyFill="1" applyBorder="1" applyAlignment="1">
      <alignment vertical="center"/>
    </xf>
    <xf numFmtId="37" fontId="2" fillId="0" borderId="3" xfId="0" applyFont="1" applyFill="1" applyBorder="1" applyAlignment="1">
      <alignment vertical="center"/>
    </xf>
    <xf numFmtId="1" fontId="1" fillId="0" borderId="7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5" xfId="0" quotePrefix="1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 applyProtection="1">
      <alignment horizontal="right" vertical="center"/>
    </xf>
    <xf numFmtId="165" fontId="3" fillId="0" borderId="5" xfId="0" applyNumberFormat="1" applyFont="1" applyFill="1" applyBorder="1" applyAlignment="1" applyProtection="1">
      <alignment horizontal="right" vertical="center"/>
    </xf>
    <xf numFmtId="37" fontId="3" fillId="0" borderId="7" xfId="0" applyFont="1" applyBorder="1" applyAlignment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/>
    </xf>
    <xf numFmtId="37" fontId="2" fillId="2" borderId="0" xfId="0" quotePrefix="1" applyFont="1" applyFill="1" applyBorder="1" applyAlignment="1" applyProtection="1">
      <alignment horizontal="left" vertical="center"/>
    </xf>
    <xf numFmtId="37" fontId="3" fillId="0" borderId="7" xfId="0" applyFont="1" applyBorder="1" applyAlignment="1">
      <alignment horizontal="center" vertical="center"/>
    </xf>
    <xf numFmtId="37" fontId="3" fillId="0" borderId="7" xfId="0" applyFont="1" applyBorder="1" applyAlignment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37" fontId="3" fillId="0" borderId="7" xfId="0" applyFont="1" applyBorder="1" applyAlignment="1">
      <alignment horizontal="center" vertical="center"/>
    </xf>
    <xf numFmtId="37" fontId="3" fillId="0" borderId="3" xfId="0" applyFont="1" applyBorder="1" applyAlignment="1">
      <alignment horizontal="center" vertical="center"/>
    </xf>
    <xf numFmtId="37" fontId="3" fillId="0" borderId="7" xfId="0" applyFont="1" applyBorder="1" applyAlignment="1">
      <alignment horizontal="center" vertical="center" wrapText="1"/>
    </xf>
    <xf numFmtId="37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C109"/>
  <sheetViews>
    <sheetView showGridLines="0" tabSelected="1" view="pageBreakPreview" zoomScale="40" zoomScaleNormal="75" zoomScaleSheetLayoutView="40" workbookViewId="0">
      <pane xSplit="4" ySplit="5" topLeftCell="AF6" activePane="bottomRight" state="frozen"/>
      <selection pane="topRight" activeCell="E1" sqref="E1"/>
      <selection pane="bottomLeft" activeCell="A6" sqref="A6"/>
      <selection pane="bottomRight" activeCell="BM9" sqref="BM9"/>
    </sheetView>
  </sheetViews>
  <sheetFormatPr defaultColWidth="8.44140625" defaultRowHeight="16.8" x14ac:dyDescent="0.2"/>
  <cols>
    <col min="1" max="1" width="1.109375" style="12" customWidth="1"/>
    <col min="2" max="2" width="10.77734375" style="12" customWidth="1"/>
    <col min="3" max="3" width="55" style="12" customWidth="1"/>
    <col min="4" max="4" width="1.77734375" style="11" customWidth="1"/>
    <col min="5" max="7" width="8.77734375" style="12" hidden="1" customWidth="1"/>
    <col min="8" max="8" width="10.77734375" style="12" hidden="1" customWidth="1"/>
    <col min="9" max="9" width="8.77734375" style="12" hidden="1" customWidth="1"/>
    <col min="10" max="12" width="10.44140625" style="12" hidden="1" customWidth="1"/>
    <col min="13" max="15" width="10.44140625" style="13" hidden="1" customWidth="1"/>
    <col min="16" max="16" width="13.44140625" style="13" hidden="1" customWidth="1"/>
    <col min="17" max="17" width="12.77734375" style="13" hidden="1" customWidth="1"/>
    <col min="18" max="18" width="13.44140625" style="13" hidden="1" customWidth="1"/>
    <col min="19" max="21" width="14.109375" style="13" hidden="1" customWidth="1"/>
    <col min="22" max="23" width="13.33203125" style="13" hidden="1" customWidth="1"/>
    <col min="24" max="31" width="11.33203125" style="13" hidden="1" customWidth="1"/>
    <col min="32" max="32" width="14.33203125" style="13" customWidth="1"/>
    <col min="33" max="39" width="12.77734375" style="13" customWidth="1"/>
    <col min="40" max="40" width="5.33203125" style="12" customWidth="1"/>
    <col min="41" max="42" width="8.109375" style="12" hidden="1" customWidth="1"/>
    <col min="43" max="44" width="8.44140625" style="12" hidden="1" customWidth="1"/>
    <col min="45" max="45" width="8.77734375" style="12" hidden="1" customWidth="1"/>
    <col min="46" max="46" width="12.21875" style="12" hidden="1" customWidth="1"/>
    <col min="47" max="47" width="14.33203125" style="12" hidden="1" customWidth="1"/>
    <col min="48" max="51" width="13.21875" style="12" hidden="1" customWidth="1"/>
    <col min="52" max="58" width="7" style="12" hidden="1" customWidth="1"/>
    <col min="59" max="59" width="8.21875" style="12" bestFit="1" customWidth="1"/>
    <col min="60" max="60" width="7.44140625" style="12" bestFit="1" customWidth="1"/>
    <col min="61" max="62" width="7.44140625" style="12" customWidth="1"/>
    <col min="63" max="67" width="8.33203125" style="12" customWidth="1"/>
    <col min="68" max="69" width="14.33203125" style="114" customWidth="1"/>
    <col min="70" max="72" width="4.109375" style="114" customWidth="1"/>
    <col min="73" max="73" width="7.77734375" style="114" customWidth="1"/>
    <col min="74" max="74" width="5" style="12" customWidth="1"/>
    <col min="75" max="75" width="11.33203125" style="50" customWidth="1"/>
    <col min="76" max="76" width="66.44140625" style="12" bestFit="1" customWidth="1"/>
    <col min="77" max="77" width="8.44140625" style="12" customWidth="1"/>
    <col min="78" max="16384" width="8.44140625" style="12"/>
  </cols>
  <sheetData>
    <row r="1" spans="2:107" s="47" customFormat="1" ht="32.1" customHeight="1" x14ac:dyDescent="0.3">
      <c r="B1" s="38" t="s">
        <v>90</v>
      </c>
      <c r="C1" s="2"/>
      <c r="D1" s="39"/>
      <c r="E1" s="39"/>
      <c r="F1" s="57"/>
      <c r="G1" s="58"/>
      <c r="H1" s="58"/>
      <c r="I1" s="58"/>
      <c r="J1" s="59"/>
      <c r="K1" s="12"/>
      <c r="L1" s="1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14"/>
      <c r="BQ1" s="114"/>
      <c r="BR1" s="114"/>
      <c r="BS1" s="114"/>
      <c r="BT1" s="114"/>
      <c r="BU1" s="114"/>
      <c r="BV1" s="12"/>
      <c r="BW1" s="50"/>
      <c r="BX1" s="60" t="s">
        <v>0</v>
      </c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59"/>
      <c r="CY1" s="12"/>
      <c r="CZ1" s="12"/>
      <c r="DA1" s="12"/>
      <c r="DB1" s="12"/>
      <c r="DC1" s="12"/>
    </row>
    <row r="2" spans="2:107" s="47" customFormat="1" ht="32.1" customHeight="1" x14ac:dyDescent="0.3">
      <c r="B2" s="61" t="s">
        <v>91</v>
      </c>
      <c r="C2" s="62"/>
      <c r="D2" s="63"/>
      <c r="E2" s="63"/>
      <c r="F2" s="64"/>
      <c r="G2" s="65"/>
      <c r="H2" s="65"/>
      <c r="I2" s="65"/>
      <c r="J2" s="66"/>
      <c r="K2" s="7"/>
      <c r="L2" s="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115"/>
      <c r="BQ2" s="115"/>
      <c r="BR2" s="115"/>
      <c r="BS2" s="115"/>
      <c r="BT2" s="115"/>
      <c r="BU2" s="115"/>
      <c r="BV2" s="7"/>
      <c r="BW2" s="68"/>
      <c r="BX2" s="69" t="s">
        <v>1</v>
      </c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59"/>
      <c r="CY2" s="12"/>
      <c r="CZ2" s="12"/>
      <c r="DA2" s="12"/>
      <c r="DB2" s="12"/>
      <c r="DC2" s="12"/>
    </row>
    <row r="3" spans="2:107" s="47" customFormat="1" ht="16.5" customHeight="1" x14ac:dyDescent="0.2">
      <c r="B3" s="87"/>
      <c r="C3" s="88"/>
      <c r="D3" s="89"/>
      <c r="E3" s="90"/>
      <c r="F3" s="91"/>
      <c r="G3" s="92"/>
      <c r="H3" s="93"/>
      <c r="I3" s="93"/>
      <c r="J3" s="90"/>
      <c r="K3" s="92"/>
      <c r="L3" s="94"/>
      <c r="M3" s="95"/>
      <c r="N3" s="108" t="s">
        <v>94</v>
      </c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29" t="s">
        <v>95</v>
      </c>
      <c r="AG3" s="129"/>
      <c r="AH3" s="129"/>
      <c r="AI3" s="129"/>
      <c r="AJ3" s="129"/>
      <c r="AK3" s="129"/>
      <c r="AL3" s="129"/>
      <c r="AM3" s="125"/>
      <c r="AN3" s="96"/>
      <c r="AO3" s="94"/>
      <c r="AP3" s="93"/>
      <c r="AQ3" s="94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31" t="s">
        <v>81</v>
      </c>
      <c r="BH3" s="131"/>
      <c r="BI3" s="131"/>
      <c r="BJ3" s="131"/>
      <c r="BK3" s="131"/>
      <c r="BL3" s="131"/>
      <c r="BM3" s="131"/>
      <c r="BN3" s="122"/>
      <c r="BO3" s="126"/>
      <c r="BP3" s="127" t="s">
        <v>101</v>
      </c>
      <c r="BQ3" s="127"/>
      <c r="BR3" s="116"/>
      <c r="BS3" s="116"/>
      <c r="BT3" s="123"/>
      <c r="BU3" s="116" t="s">
        <v>71</v>
      </c>
      <c r="BV3" s="86"/>
      <c r="BW3" s="97"/>
      <c r="BX3" s="98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59"/>
      <c r="CY3" s="12"/>
      <c r="CZ3" s="12"/>
      <c r="DA3" s="12"/>
      <c r="DB3" s="12"/>
      <c r="DC3" s="12"/>
    </row>
    <row r="4" spans="2:107" s="47" customFormat="1" ht="16.5" customHeight="1" x14ac:dyDescent="0.2">
      <c r="B4" s="1"/>
      <c r="C4" s="2"/>
      <c r="D4" s="3"/>
      <c r="E4" s="12"/>
      <c r="F4" s="12"/>
      <c r="G4" s="12"/>
      <c r="H4" s="12"/>
      <c r="I4" s="12"/>
      <c r="J4" s="12"/>
      <c r="K4" s="12"/>
      <c r="L4" s="12"/>
      <c r="M4" s="12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30"/>
      <c r="AG4" s="130"/>
      <c r="AH4" s="130"/>
      <c r="AI4" s="130"/>
      <c r="AJ4" s="130"/>
      <c r="AK4" s="130"/>
      <c r="AL4" s="130"/>
      <c r="AM4" s="4"/>
      <c r="AN4" s="5"/>
      <c r="AO4" s="12"/>
      <c r="AP4" s="4"/>
      <c r="AQ4" s="12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32" t="s">
        <v>82</v>
      </c>
      <c r="BH4" s="132"/>
      <c r="BI4" s="132"/>
      <c r="BJ4" s="132"/>
      <c r="BK4" s="132"/>
      <c r="BL4" s="132"/>
      <c r="BM4" s="132"/>
      <c r="BN4" s="48"/>
      <c r="BO4" s="48"/>
      <c r="BP4" s="128" t="s">
        <v>102</v>
      </c>
      <c r="BQ4" s="128"/>
      <c r="BR4" s="117"/>
      <c r="BS4" s="117"/>
      <c r="BT4" s="117"/>
      <c r="BU4" s="117" t="s">
        <v>72</v>
      </c>
      <c r="BV4" s="48"/>
      <c r="BW4" s="49"/>
      <c r="BX4" s="6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59"/>
      <c r="CY4" s="12"/>
      <c r="CZ4" s="12"/>
      <c r="DA4" s="12"/>
      <c r="DB4" s="12"/>
      <c r="DC4" s="12"/>
    </row>
    <row r="5" spans="2:107" ht="32.1" customHeight="1" x14ac:dyDescent="0.4">
      <c r="B5" s="99"/>
      <c r="C5" s="100"/>
      <c r="D5" s="34"/>
      <c r="E5" s="101" t="s">
        <v>2</v>
      </c>
      <c r="F5" s="101" t="s">
        <v>3</v>
      </c>
      <c r="G5" s="101" t="s">
        <v>4</v>
      </c>
      <c r="H5" s="101" t="s">
        <v>5</v>
      </c>
      <c r="I5" s="101" t="s">
        <v>6</v>
      </c>
      <c r="J5" s="44" t="s">
        <v>7</v>
      </c>
      <c r="K5" s="44" t="s">
        <v>8</v>
      </c>
      <c r="L5" s="44" t="s">
        <v>9</v>
      </c>
      <c r="M5" s="46" t="s">
        <v>10</v>
      </c>
      <c r="N5" s="46" t="s">
        <v>11</v>
      </c>
      <c r="O5" s="46" t="s">
        <v>12</v>
      </c>
      <c r="P5" s="43">
        <v>2000</v>
      </c>
      <c r="Q5" s="43">
        <v>2001</v>
      </c>
      <c r="R5" s="43">
        <v>2002</v>
      </c>
      <c r="S5" s="43">
        <v>2003</v>
      </c>
      <c r="T5" s="43">
        <v>2004</v>
      </c>
      <c r="U5" s="43">
        <v>2005</v>
      </c>
      <c r="V5" s="43">
        <v>2006</v>
      </c>
      <c r="W5" s="43">
        <v>2007</v>
      </c>
      <c r="X5" s="43">
        <v>2009</v>
      </c>
      <c r="Y5" s="43">
        <v>2010</v>
      </c>
      <c r="Z5" s="43">
        <v>2011</v>
      </c>
      <c r="AA5" s="43">
        <v>2012</v>
      </c>
      <c r="AB5" s="43">
        <v>2013</v>
      </c>
      <c r="AC5" s="43">
        <v>2014</v>
      </c>
      <c r="AD5" s="43">
        <v>2015</v>
      </c>
      <c r="AE5" s="43">
        <v>2016</v>
      </c>
      <c r="AF5" s="43">
        <v>2017</v>
      </c>
      <c r="AG5" s="43">
        <v>2018</v>
      </c>
      <c r="AH5" s="43">
        <v>2019</v>
      </c>
      <c r="AI5" s="43">
        <v>2020</v>
      </c>
      <c r="AJ5" s="43">
        <v>2021</v>
      </c>
      <c r="AK5" s="43">
        <v>2022</v>
      </c>
      <c r="AL5" s="43">
        <v>2023</v>
      </c>
      <c r="AM5" s="43">
        <v>2024</v>
      </c>
      <c r="AN5" s="44"/>
      <c r="AO5" s="44" t="s">
        <v>13</v>
      </c>
      <c r="AP5" s="44" t="s">
        <v>14</v>
      </c>
      <c r="AQ5" s="44" t="s">
        <v>15</v>
      </c>
      <c r="AR5" s="44" t="s">
        <v>16</v>
      </c>
      <c r="AS5" s="44" t="s">
        <v>17</v>
      </c>
      <c r="AT5" s="44" t="s">
        <v>67</v>
      </c>
      <c r="AU5" s="44" t="s">
        <v>68</v>
      </c>
      <c r="AV5" s="45" t="s">
        <v>69</v>
      </c>
      <c r="AW5" s="45" t="s">
        <v>70</v>
      </c>
      <c r="AX5" s="45" t="s">
        <v>76</v>
      </c>
      <c r="AY5" s="45" t="s">
        <v>77</v>
      </c>
      <c r="AZ5" s="102" t="s">
        <v>78</v>
      </c>
      <c r="BA5" s="102" t="s">
        <v>79</v>
      </c>
      <c r="BB5" s="102" t="s">
        <v>80</v>
      </c>
      <c r="BC5" s="102" t="s">
        <v>83</v>
      </c>
      <c r="BD5" s="102" t="s">
        <v>84</v>
      </c>
      <c r="BE5" s="102" t="s">
        <v>85</v>
      </c>
      <c r="BF5" s="102" t="s">
        <v>86</v>
      </c>
      <c r="BG5" s="102" t="s">
        <v>87</v>
      </c>
      <c r="BH5" s="102" t="s">
        <v>88</v>
      </c>
      <c r="BI5" s="102" t="s">
        <v>89</v>
      </c>
      <c r="BJ5" s="102" t="s">
        <v>93</v>
      </c>
      <c r="BK5" s="102" t="s">
        <v>97</v>
      </c>
      <c r="BL5" s="102" t="s">
        <v>98</v>
      </c>
      <c r="BM5" s="102" t="s">
        <v>100</v>
      </c>
      <c r="BN5" s="102" t="s">
        <v>104</v>
      </c>
      <c r="BO5" s="102"/>
      <c r="BP5" s="118" t="s">
        <v>103</v>
      </c>
      <c r="BQ5" s="118" t="s">
        <v>105</v>
      </c>
      <c r="BR5" s="118"/>
      <c r="BS5" s="118"/>
      <c r="BT5" s="118"/>
      <c r="BU5" s="118" t="s">
        <v>106</v>
      </c>
      <c r="BV5" s="45"/>
      <c r="BW5" s="103"/>
      <c r="BX5" s="104"/>
      <c r="BY5" s="70"/>
    </row>
    <row r="6" spans="2:107" ht="32.1" customHeight="1" x14ac:dyDescent="0.2">
      <c r="B6" s="8"/>
      <c r="C6" s="9"/>
      <c r="D6" s="10"/>
      <c r="E6" s="11"/>
      <c r="F6" s="11"/>
      <c r="G6" s="11"/>
      <c r="H6" s="11"/>
      <c r="I6" s="11"/>
      <c r="J6" s="11"/>
      <c r="P6" s="12"/>
      <c r="Q6" s="12"/>
      <c r="R6" s="12"/>
      <c r="S6" s="12"/>
      <c r="T6" s="12"/>
      <c r="U6" s="12"/>
      <c r="V6" s="12"/>
      <c r="W6" s="12"/>
      <c r="X6" s="12"/>
      <c r="BX6" s="14"/>
    </row>
    <row r="7" spans="2:107" ht="32.1" customHeight="1" x14ac:dyDescent="0.2">
      <c r="B7" s="15" t="s">
        <v>18</v>
      </c>
      <c r="D7" s="16"/>
      <c r="E7" s="17">
        <v>2547.9996340000002</v>
      </c>
      <c r="F7" s="17">
        <v>4040.7182569999995</v>
      </c>
      <c r="G7" s="17">
        <v>4295.5265470000004</v>
      </c>
      <c r="H7" s="17">
        <v>4825.5052590000005</v>
      </c>
      <c r="I7" s="17">
        <v>7357.646127</v>
      </c>
      <c r="J7" s="17">
        <v>5220.3671569999997</v>
      </c>
      <c r="K7" s="17">
        <v>8119.48</v>
      </c>
      <c r="L7" s="17">
        <v>10207.815825000001</v>
      </c>
      <c r="M7" s="17">
        <v>11051.804562000001</v>
      </c>
      <c r="N7" s="17">
        <f t="shared" ref="N7:S7" si="0">+N8+N9</f>
        <v>10661.202018</v>
      </c>
      <c r="O7" s="17">
        <f t="shared" si="0"/>
        <v>8728.9461440000014</v>
      </c>
      <c r="P7" s="17">
        <f t="shared" si="0"/>
        <v>11341.471728</v>
      </c>
      <c r="Q7" s="17">
        <f t="shared" si="0"/>
        <v>6964.4075220000004</v>
      </c>
      <c r="R7" s="85">
        <f t="shared" si="0"/>
        <v>8492.4639530000004</v>
      </c>
      <c r="S7" s="85">
        <f t="shared" si="0"/>
        <v>11325.906779000001</v>
      </c>
      <c r="T7" s="85">
        <v>17397.440482000002</v>
      </c>
      <c r="U7" s="85">
        <v>20363.221590000001</v>
      </c>
      <c r="V7" s="17">
        <v>23347.555798000001</v>
      </c>
      <c r="W7" s="17">
        <v>27054.432820999999</v>
      </c>
      <c r="X7" s="17">
        <v>21462.823386999997</v>
      </c>
      <c r="Y7" s="81">
        <v>28818.241903999999</v>
      </c>
      <c r="Z7" s="81">
        <v>37270.610669999995</v>
      </c>
      <c r="AA7" s="81">
        <v>33925.388972000001</v>
      </c>
      <c r="AB7" s="81">
        <v>37681.113012000002</v>
      </c>
      <c r="AC7" s="81">
        <v>36544.99287899999</v>
      </c>
      <c r="AD7" s="81">
        <v>35684.221441999995</v>
      </c>
      <c r="AE7" s="81">
        <v>35977.510581999995</v>
      </c>
      <c r="AF7" s="13">
        <v>33431.087142000004</v>
      </c>
      <c r="AG7" s="13">
        <v>30140.277644999998</v>
      </c>
      <c r="AH7" s="13">
        <v>26067.878479999999</v>
      </c>
      <c r="AI7" s="13">
        <v>31817.024976000004</v>
      </c>
      <c r="AJ7" s="13">
        <v>35946.381460999997</v>
      </c>
      <c r="AK7" s="13">
        <v>40534.808770000003</v>
      </c>
      <c r="AL7" s="13">
        <v>52742.286701999998</v>
      </c>
      <c r="AM7" s="13">
        <v>50633.862640999992</v>
      </c>
      <c r="AN7" s="13"/>
      <c r="AO7" s="13">
        <f t="shared" ref="AO7:AV7" si="1">+L7/K7*100-100</f>
        <v>25.720068588136201</v>
      </c>
      <c r="AP7" s="13">
        <f t="shared" si="1"/>
        <v>8.2680639175815003</v>
      </c>
      <c r="AQ7" s="13">
        <f t="shared" si="1"/>
        <v>-3.5342874714146717</v>
      </c>
      <c r="AR7" s="13">
        <f t="shared" si="1"/>
        <v>-18.124184034198436</v>
      </c>
      <c r="AS7" s="13">
        <f t="shared" si="1"/>
        <v>29.92945014096307</v>
      </c>
      <c r="AT7" s="13">
        <f t="shared" si="1"/>
        <v>-38.59344105398452</v>
      </c>
      <c r="AU7" s="13">
        <f t="shared" si="1"/>
        <v>21.940939357339346</v>
      </c>
      <c r="AV7" s="13">
        <f t="shared" si="1"/>
        <v>33.364201975789058</v>
      </c>
      <c r="AW7" s="13" t="e">
        <f>+#REF!/S7*100-100</f>
        <v>#REF!</v>
      </c>
      <c r="AX7" s="13">
        <f t="shared" ref="AX7:BN9" si="2">+W7/V7*100-100</f>
        <v>15.876938275986618</v>
      </c>
      <c r="AY7" s="13">
        <f t="shared" si="2"/>
        <v>-20.66799725943514</v>
      </c>
      <c r="AZ7" s="13">
        <f t="shared" si="2"/>
        <v>34.270507585945893</v>
      </c>
      <c r="BA7" s="13">
        <f t="shared" si="2"/>
        <v>29.329925101457349</v>
      </c>
      <c r="BB7" s="13">
        <f t="shared" si="2"/>
        <v>-8.9754947339584277</v>
      </c>
      <c r="BC7" s="13">
        <f t="shared" si="2"/>
        <v>11.070540836244362</v>
      </c>
      <c r="BD7" s="13">
        <f t="shared" si="2"/>
        <v>-3.0150917586701809</v>
      </c>
      <c r="BE7" s="13">
        <f t="shared" si="2"/>
        <v>-2.3553744827642902</v>
      </c>
      <c r="BF7" s="13">
        <f t="shared" si="2"/>
        <v>0.82190146834702205</v>
      </c>
      <c r="BG7" s="13">
        <f t="shared" si="2"/>
        <v>-7.0778200014594717</v>
      </c>
      <c r="BH7" s="13">
        <f t="shared" si="2"/>
        <v>-9.8435611232806934</v>
      </c>
      <c r="BI7" s="13">
        <f t="shared" si="2"/>
        <v>-13.511485239007328</v>
      </c>
      <c r="BJ7" s="13">
        <f t="shared" si="2"/>
        <v>22.054523924572194</v>
      </c>
      <c r="BK7" s="13">
        <f t="shared" si="2"/>
        <v>12.978449393413811</v>
      </c>
      <c r="BL7" s="13">
        <f t="shared" si="2"/>
        <v>12.764643122641473</v>
      </c>
      <c r="BM7" s="13">
        <f>+AL7/AK7*100-100</f>
        <v>30.116036814844449</v>
      </c>
      <c r="BN7" s="13">
        <f>+AM7/AL7*100-100</f>
        <v>-3.9975969811715686</v>
      </c>
      <c r="BO7" s="13"/>
      <c r="BP7" s="119">
        <v>12392.777440000002</v>
      </c>
      <c r="BQ7" s="119">
        <v>11704.005526000001</v>
      </c>
      <c r="BR7" s="119"/>
      <c r="BS7" s="119"/>
      <c r="BT7" s="119"/>
      <c r="BU7" s="119">
        <f>+BQ7/BP7*100-100</f>
        <v>-5.5578494597737347</v>
      </c>
      <c r="BV7" s="17"/>
      <c r="BW7" s="71" t="s">
        <v>19</v>
      </c>
      <c r="BX7" s="20"/>
      <c r="BY7" s="54"/>
    </row>
    <row r="8" spans="2:107" ht="32.1" customHeight="1" x14ac:dyDescent="0.2">
      <c r="B8" s="21">
        <v>41</v>
      </c>
      <c r="C8" s="22" t="s">
        <v>20</v>
      </c>
      <c r="D8" s="23"/>
      <c r="E8" s="17">
        <v>2142.2274090000001</v>
      </c>
      <c r="F8" s="17">
        <v>3517.0298599999996</v>
      </c>
      <c r="G8" s="17">
        <v>3648.6683560000001</v>
      </c>
      <c r="H8" s="17">
        <v>3804.6302140000003</v>
      </c>
      <c r="I8" s="17">
        <v>5091.3316640000003</v>
      </c>
      <c r="J8" s="17">
        <v>3954.674309</v>
      </c>
      <c r="K8" s="24">
        <v>5915.3090000000002</v>
      </c>
      <c r="L8" s="17">
        <v>8305.9839690000008</v>
      </c>
      <c r="M8" s="17">
        <v>8881.5477410000003</v>
      </c>
      <c r="N8" s="17">
        <v>8889.2164740000007</v>
      </c>
      <c r="O8" s="17">
        <v>7605.0085150000004</v>
      </c>
      <c r="P8" s="17">
        <v>9239.9850000000006</v>
      </c>
      <c r="Q8" s="17">
        <v>5906.0999650000003</v>
      </c>
      <c r="R8" s="17">
        <v>7664.2209620000003</v>
      </c>
      <c r="S8" s="17">
        <v>9823.2101500000008</v>
      </c>
      <c r="T8" s="17">
        <v>13493.687830000003</v>
      </c>
      <c r="U8" s="17">
        <v>17120.131370999999</v>
      </c>
      <c r="V8" s="17">
        <v>19665.387940000001</v>
      </c>
      <c r="W8" s="17">
        <v>23366.154363000001</v>
      </c>
      <c r="X8" s="17">
        <v>18384.402510999997</v>
      </c>
      <c r="Y8" s="81">
        <v>23249.739016</v>
      </c>
      <c r="Z8" s="81">
        <v>29605.450159000007</v>
      </c>
      <c r="AA8" s="81">
        <v>28125.442174999993</v>
      </c>
      <c r="AB8" s="81">
        <v>32879.947761000003</v>
      </c>
      <c r="AC8" s="81">
        <v>30955.696412000008</v>
      </c>
      <c r="AD8" s="81">
        <v>29289.799236999999</v>
      </c>
      <c r="AE8" s="81">
        <v>29806.602114999998</v>
      </c>
      <c r="AF8" s="81">
        <v>28567.128059999999</v>
      </c>
      <c r="AG8" s="81">
        <v>26600.123170000006</v>
      </c>
      <c r="AH8" s="81">
        <v>22377.932637000002</v>
      </c>
      <c r="AI8" s="81">
        <v>26984.427835999999</v>
      </c>
      <c r="AJ8" s="81">
        <v>31375.960486999997</v>
      </c>
      <c r="AK8" s="81">
        <v>34994.581702000003</v>
      </c>
      <c r="AL8" s="81">
        <v>44189.534744000004</v>
      </c>
      <c r="AM8" s="81">
        <v>42351.408207</v>
      </c>
      <c r="AN8" s="26"/>
      <c r="AO8" s="19">
        <v>40.415047954384136</v>
      </c>
      <c r="AP8" s="19">
        <v>6.9295073786338435</v>
      </c>
      <c r="AQ8" s="19">
        <v>8.6344556417785157E-2</v>
      </c>
      <c r="AR8" s="17">
        <f>+O8/N8*100-100</f>
        <v>-14.446807125871786</v>
      </c>
      <c r="AS8" s="17">
        <f>+P8/O8*100-100</f>
        <v>21.498680531063158</v>
      </c>
      <c r="AT8" s="17">
        <f t="shared" ref="AT8:AT35" si="3">+Q8/P8*100-100</f>
        <v>-36.081065445452566</v>
      </c>
      <c r="AU8" s="17">
        <f t="shared" ref="AU8:AU35" si="4">+R8/Q8*100-100</f>
        <v>29.76788417769356</v>
      </c>
      <c r="AV8" s="17">
        <f>+S8/R8*100-100</f>
        <v>28.169714817781113</v>
      </c>
      <c r="AW8" s="17" t="e">
        <f>+#REF!/S8*100-100</f>
        <v>#REF!</v>
      </c>
      <c r="AX8" s="17">
        <f t="shared" si="2"/>
        <v>18.818679978707806</v>
      </c>
      <c r="AY8" s="17">
        <f t="shared" si="2"/>
        <v>-21.320375508126162</v>
      </c>
      <c r="AZ8" s="17">
        <f t="shared" si="2"/>
        <v>26.46447988771412</v>
      </c>
      <c r="BA8" s="17">
        <f t="shared" si="2"/>
        <v>27.336698870581458</v>
      </c>
      <c r="BB8" s="17">
        <f t="shared" si="2"/>
        <v>-4.9991065025238157</v>
      </c>
      <c r="BC8" s="17">
        <f t="shared" si="2"/>
        <v>16.904642979181929</v>
      </c>
      <c r="BD8" s="17">
        <f t="shared" si="2"/>
        <v>-5.852355250036041</v>
      </c>
      <c r="BE8" s="17">
        <f t="shared" si="2"/>
        <v>-5.3815528903889316</v>
      </c>
      <c r="BF8" s="17">
        <f t="shared" si="2"/>
        <v>1.764446638292938</v>
      </c>
      <c r="BG8" s="17">
        <f t="shared" si="2"/>
        <v>-4.1583876290824833</v>
      </c>
      <c r="BH8" s="17">
        <f t="shared" si="2"/>
        <v>-6.8855535140552604</v>
      </c>
      <c r="BI8" s="17">
        <f t="shared" si="2"/>
        <v>-15.872823242269234</v>
      </c>
      <c r="BJ8" s="17">
        <f t="shared" si="2"/>
        <v>20.584990015492096</v>
      </c>
      <c r="BK8" s="17">
        <f t="shared" si="2"/>
        <v>16.274321907768012</v>
      </c>
      <c r="BL8" s="17">
        <f t="shared" si="2"/>
        <v>11.53310100737572</v>
      </c>
      <c r="BM8" s="17">
        <f t="shared" si="2"/>
        <v>26.275362055476407</v>
      </c>
      <c r="BN8" s="17">
        <f t="shared" si="2"/>
        <v>-4.1596422040844914</v>
      </c>
      <c r="BO8" s="17"/>
      <c r="BP8" s="120">
        <v>10200.239111999999</v>
      </c>
      <c r="BQ8" s="120">
        <v>9709.2100399999999</v>
      </c>
      <c r="BR8" s="120"/>
      <c r="BS8" s="120"/>
      <c r="BT8" s="120"/>
      <c r="BU8" s="120">
        <f>+BQ8/BP8*100-100</f>
        <v>-4.8138976607159236</v>
      </c>
      <c r="BV8" s="17"/>
      <c r="BW8" s="52">
        <v>41</v>
      </c>
      <c r="BX8" s="27" t="s">
        <v>73</v>
      </c>
    </row>
    <row r="9" spans="2:107" ht="32.1" customHeight="1" x14ac:dyDescent="0.2">
      <c r="B9" s="21">
        <v>521</v>
      </c>
      <c r="C9" s="22" t="s">
        <v>21</v>
      </c>
      <c r="D9" s="23"/>
      <c r="E9" s="17">
        <v>405.77222499999999</v>
      </c>
      <c r="F9" s="17">
        <v>523.68839700000001</v>
      </c>
      <c r="G9" s="17">
        <v>646.85819100000003</v>
      </c>
      <c r="H9" s="17">
        <v>1020.875045</v>
      </c>
      <c r="I9" s="17">
        <v>2266.3144630000002</v>
      </c>
      <c r="J9" s="17">
        <v>1265.6928479999999</v>
      </c>
      <c r="K9" s="24">
        <v>2204.1709999999998</v>
      </c>
      <c r="L9" s="24">
        <v>1901.831856</v>
      </c>
      <c r="M9" s="17">
        <v>2170.2568209999999</v>
      </c>
      <c r="N9" s="17">
        <v>1771.9855439999999</v>
      </c>
      <c r="O9" s="17">
        <v>1123.937629</v>
      </c>
      <c r="P9" s="17">
        <v>2101.4867279999999</v>
      </c>
      <c r="Q9" s="17">
        <v>1058.3075570000001</v>
      </c>
      <c r="R9" s="17">
        <v>828.24299099999996</v>
      </c>
      <c r="S9" s="17">
        <v>1502.696629</v>
      </c>
      <c r="T9" s="17">
        <v>3903.7526519999997</v>
      </c>
      <c r="U9" s="17">
        <v>3243.0902189999997</v>
      </c>
      <c r="V9" s="17">
        <v>3682.1678579999998</v>
      </c>
      <c r="W9" s="17">
        <v>3688.2784580000002</v>
      </c>
      <c r="X9" s="17">
        <v>3078.4208759999997</v>
      </c>
      <c r="Y9" s="81">
        <v>5568.502888</v>
      </c>
      <c r="Z9" s="81">
        <v>7665.160511</v>
      </c>
      <c r="AA9" s="81">
        <v>5799.9467970000005</v>
      </c>
      <c r="AB9" s="81">
        <v>4801.1652510000004</v>
      </c>
      <c r="AC9" s="81">
        <v>5589.2964669999992</v>
      </c>
      <c r="AD9" s="81">
        <v>6394.4222049999989</v>
      </c>
      <c r="AE9" s="81">
        <v>6170.9084669999993</v>
      </c>
      <c r="AF9" s="81">
        <v>4863.9590820000003</v>
      </c>
      <c r="AG9" s="81">
        <v>3540.1544749999998</v>
      </c>
      <c r="AH9" s="81">
        <v>3689.9458430000004</v>
      </c>
      <c r="AI9" s="81">
        <v>4832.5971399999999</v>
      </c>
      <c r="AJ9" s="81">
        <v>4570.4209739999997</v>
      </c>
      <c r="AK9" s="81">
        <v>5540.2270680000001</v>
      </c>
      <c r="AL9" s="81">
        <v>8552.7519580000007</v>
      </c>
      <c r="AM9" s="81">
        <v>8282.4544340000011</v>
      </c>
      <c r="AN9" s="26"/>
      <c r="AO9" s="19">
        <v>-13.71668278005653</v>
      </c>
      <c r="AP9" s="19">
        <v>14.114021918034368</v>
      </c>
      <c r="AQ9" s="19">
        <v>-18.351343174974417</v>
      </c>
      <c r="AR9" s="17">
        <f>+O9/N9*100-100</f>
        <v>-36.571851118893775</v>
      </c>
      <c r="AS9" s="17">
        <f>+P9/O9*100-100</f>
        <v>86.975386692031435</v>
      </c>
      <c r="AT9" s="17">
        <f t="shared" si="3"/>
        <v>-49.64005516193771</v>
      </c>
      <c r="AU9" s="17">
        <f t="shared" si="4"/>
        <v>-21.738913653056343</v>
      </c>
      <c r="AV9" s="17">
        <f>+S9/R9*100-100</f>
        <v>81.431855787355545</v>
      </c>
      <c r="AW9" s="17" t="e">
        <f>+#REF!/S9*100-100</f>
        <v>#REF!</v>
      </c>
      <c r="AX9" s="17">
        <f t="shared" si="2"/>
        <v>0.16595115257236159</v>
      </c>
      <c r="AY9" s="17">
        <f t="shared" si="2"/>
        <v>-16.53502003562663</v>
      </c>
      <c r="AZ9" s="17">
        <f t="shared" si="2"/>
        <v>80.888290207917635</v>
      </c>
      <c r="BA9" s="17">
        <f t="shared" si="2"/>
        <v>37.652088275257086</v>
      </c>
      <c r="BB9" s="17">
        <f t="shared" si="2"/>
        <v>-24.333655000743917</v>
      </c>
      <c r="BC9" s="17">
        <f t="shared" si="2"/>
        <v>-17.2205294454876</v>
      </c>
      <c r="BD9" s="17">
        <f t="shared" si="2"/>
        <v>16.415415316851352</v>
      </c>
      <c r="BE9" s="17">
        <f t="shared" si="2"/>
        <v>14.40477782407099</v>
      </c>
      <c r="BF9" s="17">
        <f t="shared" si="2"/>
        <v>-3.4954485461599205</v>
      </c>
      <c r="BG9" s="17">
        <f t="shared" si="2"/>
        <v>-21.179205492823911</v>
      </c>
      <c r="BH9" s="17">
        <f t="shared" si="2"/>
        <v>-27.216606568484295</v>
      </c>
      <c r="BI9" s="17">
        <f t="shared" si="2"/>
        <v>4.2312099389392017</v>
      </c>
      <c r="BJ9" s="17">
        <f t="shared" si="2"/>
        <v>30.966614297813123</v>
      </c>
      <c r="BK9" s="17">
        <f t="shared" si="2"/>
        <v>-5.4251608070107125</v>
      </c>
      <c r="BL9" s="17">
        <f t="shared" si="2"/>
        <v>21.2191852679871</v>
      </c>
      <c r="BM9" s="17">
        <f t="shared" si="2"/>
        <v>54.375476907799566</v>
      </c>
      <c r="BN9" s="17">
        <f t="shared" si="2"/>
        <v>-3.1603573367654008</v>
      </c>
      <c r="BO9" s="17"/>
      <c r="BP9" s="120">
        <v>2192.5383279999996</v>
      </c>
      <c r="BQ9" s="120">
        <v>1994.795486</v>
      </c>
      <c r="BR9" s="120"/>
      <c r="BS9" s="120"/>
      <c r="BT9" s="120"/>
      <c r="BU9" s="120">
        <f>+BQ9/BP9*100-100</f>
        <v>-9.0189001247872227</v>
      </c>
      <c r="BV9" s="17"/>
      <c r="BW9" s="52">
        <v>521</v>
      </c>
      <c r="BX9" s="27" t="s">
        <v>22</v>
      </c>
    </row>
    <row r="10" spans="2:107" ht="32.1" customHeight="1" x14ac:dyDescent="0.2">
      <c r="B10" s="8"/>
      <c r="C10" s="9"/>
      <c r="D10" s="23"/>
      <c r="E10" s="17"/>
      <c r="F10" s="17"/>
      <c r="G10" s="17"/>
      <c r="H10" s="17"/>
      <c r="I10" s="17"/>
      <c r="J10" s="17"/>
      <c r="K10" s="24"/>
      <c r="L10" s="24"/>
      <c r="M10" s="24"/>
      <c r="N10" s="24"/>
      <c r="O10" s="17"/>
      <c r="P10" s="17"/>
      <c r="Q10" s="17"/>
      <c r="R10" s="17"/>
      <c r="S10" s="17"/>
      <c r="T10" s="17">
        <v>0</v>
      </c>
      <c r="U10" s="17">
        <v>0</v>
      </c>
      <c r="V10" s="17"/>
      <c r="W10" s="17"/>
      <c r="X10" s="17"/>
      <c r="Y10" s="81"/>
      <c r="Z10" s="81"/>
      <c r="AA10" s="81"/>
      <c r="AB10" s="81"/>
      <c r="AC10" s="81"/>
      <c r="AD10" s="81"/>
      <c r="AE10" s="81"/>
      <c r="AF10" s="81"/>
      <c r="AG10" s="81"/>
      <c r="AN10" s="26"/>
      <c r="AO10" s="19"/>
      <c r="AP10" s="19"/>
      <c r="AQ10" s="19"/>
      <c r="AR10" s="19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20"/>
      <c r="BQ10" s="120"/>
      <c r="BR10" s="120"/>
      <c r="BS10" s="120"/>
      <c r="BT10" s="120"/>
      <c r="BU10" s="120"/>
      <c r="BV10" s="17"/>
      <c r="BW10" s="28"/>
      <c r="BX10" s="20"/>
    </row>
    <row r="11" spans="2:107" ht="32.1" customHeight="1" x14ac:dyDescent="0.2">
      <c r="B11" s="15" t="s">
        <v>23</v>
      </c>
      <c r="D11" s="16"/>
      <c r="E11" s="17">
        <v>12499.672139</v>
      </c>
      <c r="F11" s="17">
        <v>16154.035712999997</v>
      </c>
      <c r="G11" s="17">
        <v>15053.364014000001</v>
      </c>
      <c r="H11" s="17">
        <v>16184.611494999999</v>
      </c>
      <c r="I11" s="17">
        <v>19402.878484000004</v>
      </c>
      <c r="J11" s="17">
        <v>16565.360875999999</v>
      </c>
      <c r="K11" s="17">
        <v>25077.655999999995</v>
      </c>
      <c r="L11" s="17">
        <v>28736.720529999999</v>
      </c>
      <c r="M11" s="17">
        <v>31871.470623999998</v>
      </c>
      <c r="N11" s="17">
        <v>29561.045654000001</v>
      </c>
      <c r="O11" s="17">
        <v>26568.138531000004</v>
      </c>
      <c r="P11" s="17">
        <f>+SUM(P12:P19)</f>
        <v>35710.245053999999</v>
      </c>
      <c r="Q11" s="17">
        <f>+SUM(Q12:Q19)</f>
        <v>29971.232909000002</v>
      </c>
      <c r="R11" s="85">
        <f>+SUM(R12:R19)</f>
        <v>37442.905290000002</v>
      </c>
      <c r="S11" s="85">
        <f>+SUM(S12:S19)</f>
        <v>50011.687262000007</v>
      </c>
      <c r="T11" s="85">
        <v>67549.436060999986</v>
      </c>
      <c r="U11" s="85">
        <v>81868.283580000003</v>
      </c>
      <c r="V11" s="17">
        <v>99604.659524999995</v>
      </c>
      <c r="W11" s="17">
        <v>123639.630703</v>
      </c>
      <c r="X11" s="17">
        <v>99509.820926</v>
      </c>
      <c r="Y11" s="81">
        <v>131445.42633799999</v>
      </c>
      <c r="Z11" s="81">
        <v>173140.24268200001</v>
      </c>
      <c r="AA11" s="81">
        <v>174930.330755</v>
      </c>
      <c r="AB11" s="81">
        <v>189152.44157900001</v>
      </c>
      <c r="AC11" s="81">
        <v>181590.35759999999</v>
      </c>
      <c r="AD11" s="81">
        <v>146811.49408100001</v>
      </c>
      <c r="AE11" s="81">
        <v>135795.99099200001</v>
      </c>
      <c r="AF11" s="13">
        <v>173744.14562600001</v>
      </c>
      <c r="AG11" s="13">
        <v>174803.24594900003</v>
      </c>
      <c r="AH11" s="13">
        <v>162529.94577700002</v>
      </c>
      <c r="AI11" s="13">
        <v>163014.73140599998</v>
      </c>
      <c r="AJ11" s="13">
        <v>210149.36072800006</v>
      </c>
      <c r="AK11" s="13">
        <v>292439.08942800004</v>
      </c>
      <c r="AL11" s="13">
        <v>261310.95438899999</v>
      </c>
      <c r="AM11" s="13">
        <v>238254.25731499997</v>
      </c>
      <c r="AN11" s="13"/>
      <c r="AO11" s="13">
        <v>14.590935173526603</v>
      </c>
      <c r="AP11" s="13">
        <v>10.908517173097195</v>
      </c>
      <c r="AQ11" s="13">
        <f>+N11/M11*100-100</f>
        <v>-7.2491947336129243</v>
      </c>
      <c r="AR11" s="13">
        <f>+O11/N11*100-100</f>
        <v>-10.124496805798941</v>
      </c>
      <c r="AS11" s="13">
        <f>+P11/O11*100-100</f>
        <v>34.410037844137577</v>
      </c>
      <c r="AT11" s="13">
        <f t="shared" si="3"/>
        <v>-16.071052260553316</v>
      </c>
      <c r="AU11" s="13">
        <f t="shared" si="4"/>
        <v>24.929479556899864</v>
      </c>
      <c r="AV11" s="13">
        <f t="shared" ref="AV11:AV19" si="5">+S11/R11*100-100</f>
        <v>33.567859851294145</v>
      </c>
      <c r="AW11" s="13" t="e">
        <f>+#REF!/S11*100-100</f>
        <v>#REF!</v>
      </c>
      <c r="AX11" s="13">
        <f t="shared" ref="AX11:BN11" si="6">+W11/V11*100-100</f>
        <v>24.130368290619387</v>
      </c>
      <c r="AY11" s="13">
        <f t="shared" si="6"/>
        <v>-19.516242194999151</v>
      </c>
      <c r="AZ11" s="13">
        <f t="shared" si="6"/>
        <v>32.092918181159973</v>
      </c>
      <c r="BA11" s="13">
        <f t="shared" si="6"/>
        <v>31.72024885581456</v>
      </c>
      <c r="BB11" s="13">
        <f t="shared" si="6"/>
        <v>1.0338948619170907</v>
      </c>
      <c r="BC11" s="13">
        <f t="shared" si="6"/>
        <v>8.130157167494815</v>
      </c>
      <c r="BD11" s="13">
        <f t="shared" si="6"/>
        <v>-3.9978780690714473</v>
      </c>
      <c r="BE11" s="13">
        <f t="shared" si="6"/>
        <v>-19.152373495298406</v>
      </c>
      <c r="BF11" s="13">
        <f t="shared" si="6"/>
        <v>-7.5031612190544479</v>
      </c>
      <c r="BG11" s="13">
        <f t="shared" si="6"/>
        <v>27.944974190170015</v>
      </c>
      <c r="BH11" s="13">
        <f t="shared" si="6"/>
        <v>0.60957468188875907</v>
      </c>
      <c r="BI11" s="13">
        <f t="shared" si="6"/>
        <v>-7.0212083908217693</v>
      </c>
      <c r="BJ11" s="13">
        <f t="shared" si="6"/>
        <v>0.29827465128495589</v>
      </c>
      <c r="BK11" s="13">
        <f t="shared" si="6"/>
        <v>28.91433732121294</v>
      </c>
      <c r="BL11" s="13">
        <f t="shared" si="6"/>
        <v>39.15773448700088</v>
      </c>
      <c r="BM11" s="13">
        <f t="shared" si="6"/>
        <v>-10.644314034722754</v>
      </c>
      <c r="BN11" s="13">
        <f t="shared" si="6"/>
        <v>-8.8234713037237356</v>
      </c>
      <c r="BO11" s="13"/>
      <c r="BP11" s="119">
        <v>59281.719299999997</v>
      </c>
      <c r="BQ11" s="119">
        <v>62488.514965999995</v>
      </c>
      <c r="BR11" s="119"/>
      <c r="BS11" s="119"/>
      <c r="BT11" s="119"/>
      <c r="BU11" s="119">
        <f>+BQ11/BP11*100-100</f>
        <v>5.4094174458263211</v>
      </c>
      <c r="BV11" s="17"/>
      <c r="BW11" s="71" t="s">
        <v>24</v>
      </c>
      <c r="BX11" s="20"/>
      <c r="BY11" s="54"/>
    </row>
    <row r="12" spans="2:107" ht="32.1" customHeight="1" x14ac:dyDescent="0.2">
      <c r="B12" s="21">
        <v>21</v>
      </c>
      <c r="C12" s="22" t="s">
        <v>25</v>
      </c>
      <c r="D12" s="23"/>
      <c r="E12" s="17">
        <v>1416.9546170000001</v>
      </c>
      <c r="F12" s="17">
        <v>1362.77935</v>
      </c>
      <c r="G12" s="17">
        <v>1369.3154169999998</v>
      </c>
      <c r="H12" s="17">
        <v>1605.513453</v>
      </c>
      <c r="I12" s="17">
        <v>2121.0651209999996</v>
      </c>
      <c r="J12" s="17">
        <v>1942.8300900000002</v>
      </c>
      <c r="K12" s="24">
        <v>2884.835</v>
      </c>
      <c r="L12" s="17">
        <v>3218.5210569999999</v>
      </c>
      <c r="M12" s="17">
        <v>3543.560547</v>
      </c>
      <c r="N12" s="17">
        <v>2950.0497110000001</v>
      </c>
      <c r="O12" s="17">
        <v>2077.5541410000001</v>
      </c>
      <c r="P12" s="17">
        <v>2829.0577440000002</v>
      </c>
      <c r="Q12" s="17">
        <v>2062.3532030000001</v>
      </c>
      <c r="R12" s="17">
        <v>3002.1143029999998</v>
      </c>
      <c r="S12" s="17">
        <v>4290.452096</v>
      </c>
      <c r="T12" s="17">
        <v>5775.7772729999997</v>
      </c>
      <c r="U12" s="17">
        <v>6026.7234180000014</v>
      </c>
      <c r="V12" s="17">
        <v>7320.1661409999988</v>
      </c>
      <c r="W12" s="17">
        <v>10037.791818999998</v>
      </c>
      <c r="X12" s="17">
        <v>7984.7262230000006</v>
      </c>
      <c r="Y12" s="81">
        <v>12258.722911000001</v>
      </c>
      <c r="Z12" s="81">
        <v>16159.590668999997</v>
      </c>
      <c r="AA12" s="81">
        <v>15344.073363000001</v>
      </c>
      <c r="AB12" s="81">
        <v>14148.139568999999</v>
      </c>
      <c r="AC12" s="81">
        <v>13508.486811999999</v>
      </c>
      <c r="AD12" s="81">
        <v>9633.3444299999992</v>
      </c>
      <c r="AE12" s="81">
        <v>8910.3316019999984</v>
      </c>
      <c r="AF12" s="81">
        <v>12741.708408999999</v>
      </c>
      <c r="AG12" s="81">
        <v>13636.976993999997</v>
      </c>
      <c r="AH12" s="81">
        <v>12061.504798999998</v>
      </c>
      <c r="AI12" s="81">
        <v>12618.720436999998</v>
      </c>
      <c r="AJ12" s="81">
        <v>20820.130740000001</v>
      </c>
      <c r="AK12" s="81">
        <v>20711.747062999999</v>
      </c>
      <c r="AL12" s="81">
        <v>15071.571541999998</v>
      </c>
      <c r="AM12" s="81">
        <v>16411.788202</v>
      </c>
      <c r="AN12" s="26"/>
      <c r="AO12" s="19">
        <v>11.566902682475771</v>
      </c>
      <c r="AP12" s="19">
        <v>10.099032575631824</v>
      </c>
      <c r="AQ12" s="19">
        <v>-16.748996613094974</v>
      </c>
      <c r="AR12" s="19">
        <v>-29.575622632618064</v>
      </c>
      <c r="AS12" s="17">
        <f t="shared" ref="AS12:AS19" si="7">+P12/O12*100-100</f>
        <v>36.172515948887622</v>
      </c>
      <c r="AT12" s="17">
        <f t="shared" si="3"/>
        <v>-27.101056619507446</v>
      </c>
      <c r="AU12" s="17">
        <f t="shared" si="4"/>
        <v>45.567417774655553</v>
      </c>
      <c r="AV12" s="17">
        <f t="shared" si="5"/>
        <v>42.914348454773034</v>
      </c>
      <c r="AW12" s="17" t="e">
        <f>+#REF!/S12*100-100</f>
        <v>#REF!</v>
      </c>
      <c r="AX12" s="17">
        <f t="shared" ref="AX12:AX19" si="8">+W12/V12*100-100</f>
        <v>37.125191227268346</v>
      </c>
      <c r="AY12" s="17">
        <f t="shared" ref="AY12:AY19" si="9">+X12/W12*100-100</f>
        <v>-20.453358995888522</v>
      </c>
      <c r="AZ12" s="17">
        <f t="shared" ref="AZ12:AZ19" si="10">+Y12/X12*100-100</f>
        <v>53.527153826373592</v>
      </c>
      <c r="BA12" s="17">
        <f t="shared" ref="BA12:BA19" si="11">+Z12/Y12*100-100</f>
        <v>31.821159400704545</v>
      </c>
      <c r="BB12" s="17">
        <f t="shared" ref="BB12:BN19" si="12">+AA12/Z12*100-100</f>
        <v>-5.046645813649576</v>
      </c>
      <c r="BC12" s="17">
        <f t="shared" si="12"/>
        <v>-7.7941089416570577</v>
      </c>
      <c r="BD12" s="17">
        <f t="shared" si="12"/>
        <v>-4.5211086155917144</v>
      </c>
      <c r="BE12" s="17">
        <f t="shared" si="12"/>
        <v>-28.68672439726997</v>
      </c>
      <c r="BF12" s="17">
        <f t="shared" si="12"/>
        <v>-7.5053148286529279</v>
      </c>
      <c r="BG12" s="17">
        <f t="shared" si="12"/>
        <v>42.999261734995542</v>
      </c>
      <c r="BH12" s="17">
        <f t="shared" si="12"/>
        <v>7.0262837310547184</v>
      </c>
      <c r="BI12" s="17">
        <f t="shared" si="12"/>
        <v>-11.552943117035213</v>
      </c>
      <c r="BJ12" s="17">
        <f t="shared" si="12"/>
        <v>4.6197854022841227</v>
      </c>
      <c r="BK12" s="17">
        <f t="shared" si="12"/>
        <v>64.993993201974945</v>
      </c>
      <c r="BL12" s="17">
        <f t="shared" si="12"/>
        <v>-0.52057154853390841</v>
      </c>
      <c r="BM12" s="17">
        <f t="shared" si="12"/>
        <v>-27.231770955120226</v>
      </c>
      <c r="BN12" s="17">
        <f t="shared" si="12"/>
        <v>8.8923484605783614</v>
      </c>
      <c r="BO12" s="17"/>
      <c r="BP12" s="120">
        <v>4244.8635899999999</v>
      </c>
      <c r="BQ12" s="120">
        <v>3840.8650379999999</v>
      </c>
      <c r="BR12" s="120"/>
      <c r="BS12" s="120"/>
      <c r="BT12" s="120"/>
      <c r="BU12" s="120">
        <f t="shared" ref="BU12:BU19" si="13">+BQ12/BP12*100-100</f>
        <v>-9.5173506388222933</v>
      </c>
      <c r="BV12" s="17"/>
      <c r="BW12" s="52">
        <v>21</v>
      </c>
      <c r="BX12" s="27" t="s">
        <v>26</v>
      </c>
    </row>
    <row r="13" spans="2:107" ht="32.1" customHeight="1" x14ac:dyDescent="0.2">
      <c r="B13" s="21">
        <v>22</v>
      </c>
      <c r="C13" s="22" t="s">
        <v>27</v>
      </c>
      <c r="D13" s="23"/>
      <c r="E13" s="17">
        <v>5616.087767</v>
      </c>
      <c r="F13" s="17">
        <v>6792.2068799999997</v>
      </c>
      <c r="G13" s="17">
        <v>6731.9857940000002</v>
      </c>
      <c r="H13" s="17">
        <v>7412.7595839999994</v>
      </c>
      <c r="I13" s="17">
        <v>9238.993966</v>
      </c>
      <c r="J13" s="17">
        <v>7925.1748990000006</v>
      </c>
      <c r="K13" s="24">
        <v>13011.103999999999</v>
      </c>
      <c r="L13" s="24">
        <v>13863.435595999999</v>
      </c>
      <c r="M13" s="24">
        <v>15205.698147999999</v>
      </c>
      <c r="N13" s="24">
        <v>14976.928993</v>
      </c>
      <c r="O13" s="17">
        <v>13058.749812</v>
      </c>
      <c r="P13" s="17">
        <v>16003.842312999999</v>
      </c>
      <c r="Q13" s="17">
        <v>13812.80393</v>
      </c>
      <c r="R13" s="17">
        <v>17963.672212000001</v>
      </c>
      <c r="S13" s="17">
        <v>24105.396247000001</v>
      </c>
      <c r="T13" s="17">
        <v>33407.212454</v>
      </c>
      <c r="U13" s="17">
        <v>39548.542452000009</v>
      </c>
      <c r="V13" s="17">
        <v>46511.362347999995</v>
      </c>
      <c r="W13" s="17">
        <v>58890.856078000004</v>
      </c>
      <c r="X13" s="17">
        <v>43491.943267999988</v>
      </c>
      <c r="Y13" s="81">
        <v>58733.014973999998</v>
      </c>
      <c r="Z13" s="81">
        <v>75482.184756000002</v>
      </c>
      <c r="AA13" s="81">
        <v>73612.072290999989</v>
      </c>
      <c r="AB13" s="81">
        <v>87706.587188999998</v>
      </c>
      <c r="AC13" s="81">
        <v>81078.000553000005</v>
      </c>
      <c r="AD13" s="81">
        <v>68957.656866999983</v>
      </c>
      <c r="AE13" s="81">
        <v>67550.017763000011</v>
      </c>
      <c r="AF13" s="81">
        <v>87214.498940999998</v>
      </c>
      <c r="AG13" s="81">
        <v>83467.983582999994</v>
      </c>
      <c r="AH13" s="81">
        <v>76916.99467</v>
      </c>
      <c r="AI13" s="81">
        <v>88488.283063999988</v>
      </c>
      <c r="AJ13" s="81">
        <v>99496.337755</v>
      </c>
      <c r="AK13" s="81">
        <v>131409.48572600001</v>
      </c>
      <c r="AL13" s="81">
        <v>128020.98775900001</v>
      </c>
      <c r="AM13" s="81">
        <v>111388.997278</v>
      </c>
      <c r="AN13" s="26"/>
      <c r="AO13" s="19">
        <v>6.5508015000110618</v>
      </c>
      <c r="AP13" s="19">
        <v>9.6820340290489213</v>
      </c>
      <c r="AQ13" s="19">
        <v>-1.5044962274888434</v>
      </c>
      <c r="AR13" s="19">
        <v>-12.807560093905295</v>
      </c>
      <c r="AS13" s="17">
        <f t="shared" si="7"/>
        <v>22.552637453040745</v>
      </c>
      <c r="AT13" s="17">
        <f t="shared" si="3"/>
        <v>-13.690702146072809</v>
      </c>
      <c r="AU13" s="17">
        <f t="shared" si="4"/>
        <v>30.050873834419235</v>
      </c>
      <c r="AV13" s="17">
        <f t="shared" si="5"/>
        <v>34.189691074953146</v>
      </c>
      <c r="AW13" s="17" t="e">
        <f>+#REF!/S13*100-100</f>
        <v>#REF!</v>
      </c>
      <c r="AX13" s="17">
        <f t="shared" si="8"/>
        <v>26.616063484393578</v>
      </c>
      <c r="AY13" s="17">
        <f t="shared" si="9"/>
        <v>-26.148223740548787</v>
      </c>
      <c r="AZ13" s="17">
        <f t="shared" si="10"/>
        <v>35.043436923670214</v>
      </c>
      <c r="BA13" s="17">
        <f t="shared" si="11"/>
        <v>28.517469756004431</v>
      </c>
      <c r="BB13" s="17">
        <f t="shared" si="12"/>
        <v>-2.4775547648034291</v>
      </c>
      <c r="BC13" s="17">
        <f t="shared" si="12"/>
        <v>19.147015508926572</v>
      </c>
      <c r="BD13" s="17">
        <f t="shared" si="12"/>
        <v>-7.5576839191291043</v>
      </c>
      <c r="BE13" s="17">
        <f t="shared" si="12"/>
        <v>-14.948991839132802</v>
      </c>
      <c r="BF13" s="17">
        <f t="shared" si="12"/>
        <v>-2.0413093599089649</v>
      </c>
      <c r="BG13" s="17">
        <f t="shared" si="12"/>
        <v>29.110993348651732</v>
      </c>
      <c r="BH13" s="17">
        <f t="shared" si="12"/>
        <v>-4.2957483027386161</v>
      </c>
      <c r="BI13" s="17">
        <f t="shared" si="12"/>
        <v>-7.848505057613778</v>
      </c>
      <c r="BJ13" s="17">
        <f t="shared" si="12"/>
        <v>15.043864419878531</v>
      </c>
      <c r="BK13" s="17">
        <f t="shared" si="12"/>
        <v>12.440126884412848</v>
      </c>
      <c r="BL13" s="17">
        <f t="shared" si="12"/>
        <v>32.07469610548182</v>
      </c>
      <c r="BM13" s="17">
        <f t="shared" si="12"/>
        <v>-2.5785794292394542</v>
      </c>
      <c r="BN13" s="17">
        <f t="shared" si="12"/>
        <v>-12.99161236930135</v>
      </c>
      <c r="BO13" s="17"/>
      <c r="BP13" s="120">
        <v>25885.061659999996</v>
      </c>
      <c r="BQ13" s="120">
        <v>28192.213747999998</v>
      </c>
      <c r="BR13" s="120"/>
      <c r="BS13" s="120"/>
      <c r="BT13" s="120"/>
      <c r="BU13" s="120">
        <f t="shared" si="13"/>
        <v>8.9130639065281088</v>
      </c>
      <c r="BV13" s="17"/>
      <c r="BW13" s="52">
        <v>22</v>
      </c>
      <c r="BX13" s="27" t="s">
        <v>28</v>
      </c>
    </row>
    <row r="14" spans="2:107" ht="32.1" customHeight="1" x14ac:dyDescent="0.2">
      <c r="B14" s="21">
        <v>31</v>
      </c>
      <c r="C14" s="22" t="s">
        <v>29</v>
      </c>
      <c r="D14" s="23"/>
      <c r="E14" s="17">
        <v>2899.6847250000001</v>
      </c>
      <c r="F14" s="17">
        <v>4055.8609029999998</v>
      </c>
      <c r="G14" s="17">
        <v>3096.3088190000003</v>
      </c>
      <c r="H14" s="17">
        <v>3186.4240410000002</v>
      </c>
      <c r="I14" s="17">
        <v>3213.6150279999997</v>
      </c>
      <c r="J14" s="17">
        <v>3187.9147820000003</v>
      </c>
      <c r="K14" s="24">
        <v>3729.1210000000001</v>
      </c>
      <c r="L14" s="24">
        <v>4524.5263070000001</v>
      </c>
      <c r="M14" s="24">
        <v>4399.9661500000002</v>
      </c>
      <c r="N14" s="24">
        <v>3062.3265649999998</v>
      </c>
      <c r="O14" s="17">
        <v>3681.109672</v>
      </c>
      <c r="P14" s="17">
        <v>6124.525584</v>
      </c>
      <c r="Q14" s="17">
        <v>6379.721286</v>
      </c>
      <c r="R14" s="17">
        <v>4956.9498819999999</v>
      </c>
      <c r="S14" s="17">
        <v>5717.9740240000001</v>
      </c>
      <c r="T14" s="17">
        <v>7329.1375930000004</v>
      </c>
      <c r="U14" s="17">
        <v>14698.778205000001</v>
      </c>
      <c r="V14" s="17">
        <v>19772.275103</v>
      </c>
      <c r="W14" s="17">
        <v>22829.732128</v>
      </c>
      <c r="X14" s="17">
        <v>1139.4482719999999</v>
      </c>
      <c r="Y14" s="81">
        <v>1175.5775750000003</v>
      </c>
      <c r="Z14" s="81">
        <v>1303.8799690000001</v>
      </c>
      <c r="AA14" s="81">
        <v>1161.6413150000001</v>
      </c>
      <c r="AB14" s="81">
        <v>850.77910000000008</v>
      </c>
      <c r="AC14" s="81">
        <v>808.15595300000007</v>
      </c>
      <c r="AD14" s="81">
        <v>2947.1537290000001</v>
      </c>
      <c r="AE14" s="81">
        <v>2650.0261540000001</v>
      </c>
      <c r="AF14" s="81">
        <v>4095.9929630000006</v>
      </c>
      <c r="AG14" s="81">
        <v>4398.5762640000003</v>
      </c>
      <c r="AH14" s="81">
        <v>3531.8753269999997</v>
      </c>
      <c r="AI14" s="81">
        <v>2737.1852999999996</v>
      </c>
      <c r="AJ14" s="81">
        <v>4093.953321</v>
      </c>
      <c r="AK14" s="81">
        <v>8191.3059549999998</v>
      </c>
      <c r="AL14" s="81">
        <v>5553.0796579999997</v>
      </c>
      <c r="AM14" s="81">
        <v>5029.9526109999997</v>
      </c>
      <c r="AN14" s="26"/>
      <c r="AO14" s="19">
        <v>21.329565519595633</v>
      </c>
      <c r="AP14" s="19">
        <v>-2.7529988455872143</v>
      </c>
      <c r="AQ14" s="19">
        <v>-30.401133540538723</v>
      </c>
      <c r="AR14" s="19">
        <v>20.206306997829955</v>
      </c>
      <c r="AS14" s="17">
        <f t="shared" si="7"/>
        <v>66.37715606751965</v>
      </c>
      <c r="AT14" s="17">
        <f t="shared" si="3"/>
        <v>4.1667831818138694</v>
      </c>
      <c r="AU14" s="17">
        <f t="shared" si="4"/>
        <v>-22.301466478201888</v>
      </c>
      <c r="AV14" s="17">
        <f t="shared" si="5"/>
        <v>15.352669688339617</v>
      </c>
      <c r="AW14" s="17" t="e">
        <f>+#REF!/S14*100-100</f>
        <v>#REF!</v>
      </c>
      <c r="AX14" s="17">
        <f t="shared" si="8"/>
        <v>15.463354667445927</v>
      </c>
      <c r="AY14" s="17">
        <f t="shared" si="9"/>
        <v>-95.008928420134637</v>
      </c>
      <c r="AZ14" s="17">
        <f t="shared" si="10"/>
        <v>3.1707716697472392</v>
      </c>
      <c r="BA14" s="17">
        <f t="shared" si="11"/>
        <v>10.913987875279091</v>
      </c>
      <c r="BB14" s="17">
        <f t="shared" si="12"/>
        <v>-10.908876382930316</v>
      </c>
      <c r="BC14" s="17">
        <f t="shared" si="12"/>
        <v>-26.760602518687108</v>
      </c>
      <c r="BD14" s="17">
        <f t="shared" si="12"/>
        <v>-5.009895870737779</v>
      </c>
      <c r="BE14" s="17">
        <f t="shared" si="12"/>
        <v>264.67636203875122</v>
      </c>
      <c r="BF14" s="17">
        <f t="shared" si="12"/>
        <v>-10.081848533256476</v>
      </c>
      <c r="BG14" s="17">
        <f t="shared" si="12"/>
        <v>54.564246727053273</v>
      </c>
      <c r="BH14" s="17">
        <f t="shared" si="12"/>
        <v>7.3873003135821023</v>
      </c>
      <c r="BI14" s="17">
        <f t="shared" si="12"/>
        <v>-19.704124357089938</v>
      </c>
      <c r="BJ14" s="17">
        <f t="shared" si="12"/>
        <v>-22.500511864755296</v>
      </c>
      <c r="BK14" s="17">
        <f t="shared" si="12"/>
        <v>49.568000419993496</v>
      </c>
      <c r="BL14" s="17">
        <f t="shared" si="12"/>
        <v>100.08303252952504</v>
      </c>
      <c r="BM14" s="17">
        <f t="shared" si="12"/>
        <v>-32.207639557030802</v>
      </c>
      <c r="BN14" s="17">
        <f t="shared" si="12"/>
        <v>-9.4204851941275649</v>
      </c>
      <c r="BO14" s="17"/>
      <c r="BP14" s="120">
        <v>1290.2476290000002</v>
      </c>
      <c r="BQ14" s="120">
        <v>1200.0356340000001</v>
      </c>
      <c r="BR14" s="120"/>
      <c r="BS14" s="120"/>
      <c r="BT14" s="120"/>
      <c r="BU14" s="120">
        <f t="shared" si="13"/>
        <v>-6.991835750933987</v>
      </c>
      <c r="BV14" s="17"/>
      <c r="BW14" s="52">
        <v>31</v>
      </c>
      <c r="BX14" s="27" t="s">
        <v>30</v>
      </c>
    </row>
    <row r="15" spans="2:107" ht="32.1" customHeight="1" x14ac:dyDescent="0.2">
      <c r="B15" s="21">
        <v>42</v>
      </c>
      <c r="C15" s="22" t="s">
        <v>31</v>
      </c>
      <c r="D15" s="23"/>
      <c r="E15" s="17">
        <v>1167.793498</v>
      </c>
      <c r="F15" s="17">
        <v>1867.605591</v>
      </c>
      <c r="G15" s="17">
        <v>2076.050643</v>
      </c>
      <c r="H15" s="17">
        <v>1995.6696610000001</v>
      </c>
      <c r="I15" s="17">
        <v>2171.812844</v>
      </c>
      <c r="J15" s="17">
        <v>1651.1735430000001</v>
      </c>
      <c r="K15" s="24">
        <v>2104.4879999999998</v>
      </c>
      <c r="L15" s="24">
        <v>2780.1881830000002</v>
      </c>
      <c r="M15" s="24">
        <v>3397.9225529999999</v>
      </c>
      <c r="N15" s="24">
        <v>3559.845327</v>
      </c>
      <c r="O15" s="17">
        <v>3343.209022</v>
      </c>
      <c r="P15" s="17">
        <v>3761.6057740000001</v>
      </c>
      <c r="Q15" s="17">
        <v>2994.6753450000001</v>
      </c>
      <c r="R15" s="17">
        <v>4010.4512810000001</v>
      </c>
      <c r="S15" s="17">
        <v>4840.2737930000003</v>
      </c>
      <c r="T15" s="17">
        <v>6432.1798349999999</v>
      </c>
      <c r="U15" s="17">
        <v>6747.0084660000002</v>
      </c>
      <c r="V15" s="17">
        <v>7632.407706</v>
      </c>
      <c r="W15" s="17">
        <v>9086.5851910000001</v>
      </c>
      <c r="X15" s="17">
        <v>8291.8999440000007</v>
      </c>
      <c r="Y15" s="81">
        <v>9064.3289259999983</v>
      </c>
      <c r="Z15" s="81">
        <v>10861.237063</v>
      </c>
      <c r="AA15" s="81">
        <v>10949.031926</v>
      </c>
      <c r="AB15" s="81">
        <v>13430.118924</v>
      </c>
      <c r="AC15" s="81">
        <v>13222.857039999997</v>
      </c>
      <c r="AD15" s="81">
        <v>12400.361381999999</v>
      </c>
      <c r="AE15" s="81">
        <v>13736.532255999999</v>
      </c>
      <c r="AF15" s="81">
        <v>15356.396563999999</v>
      </c>
      <c r="AG15" s="81">
        <v>12899.243154000002</v>
      </c>
      <c r="AH15" s="81">
        <v>11354.053700999999</v>
      </c>
      <c r="AI15" s="81">
        <v>11935.191418999999</v>
      </c>
      <c r="AJ15" s="81">
        <v>14819.447040999999</v>
      </c>
      <c r="AK15" s="81">
        <v>16156.514889</v>
      </c>
      <c r="AL15" s="81">
        <v>18403.700185000002</v>
      </c>
      <c r="AM15" s="81">
        <v>17364.708200000001</v>
      </c>
      <c r="AN15" s="26"/>
      <c r="AO15" s="19">
        <v>32.107580703715143</v>
      </c>
      <c r="AP15" s="19">
        <v>22.219156738283274</v>
      </c>
      <c r="AQ15" s="19">
        <v>4.7653462218272011</v>
      </c>
      <c r="AR15" s="19">
        <v>-6.0855538682228882</v>
      </c>
      <c r="AS15" s="17">
        <f t="shared" si="7"/>
        <v>12.514824805949559</v>
      </c>
      <c r="AT15" s="17">
        <f t="shared" si="3"/>
        <v>-20.388378662670576</v>
      </c>
      <c r="AU15" s="17">
        <f t="shared" si="4"/>
        <v>33.919400902537546</v>
      </c>
      <c r="AV15" s="17">
        <f t="shared" si="5"/>
        <v>20.691499630761882</v>
      </c>
      <c r="AW15" s="17" t="e">
        <f>+#REF!/S15*100-100</f>
        <v>#REF!</v>
      </c>
      <c r="AX15" s="17">
        <f t="shared" si="8"/>
        <v>19.052670415612624</v>
      </c>
      <c r="AY15" s="17">
        <f t="shared" si="9"/>
        <v>-8.7456974242327306</v>
      </c>
      <c r="AZ15" s="17">
        <f t="shared" si="10"/>
        <v>9.315464335274882</v>
      </c>
      <c r="BA15" s="17">
        <f t="shared" si="11"/>
        <v>19.823951134934831</v>
      </c>
      <c r="BB15" s="17">
        <f t="shared" si="12"/>
        <v>0.80833207571797061</v>
      </c>
      <c r="BC15" s="17">
        <f t="shared" si="12"/>
        <v>22.660332116744627</v>
      </c>
      <c r="BD15" s="17">
        <f t="shared" si="12"/>
        <v>-1.5432617177322214</v>
      </c>
      <c r="BE15" s="17">
        <f t="shared" si="12"/>
        <v>-6.2202567532258399</v>
      </c>
      <c r="BF15" s="17">
        <f t="shared" si="12"/>
        <v>10.775257533538877</v>
      </c>
      <c r="BG15" s="17">
        <f t="shared" si="12"/>
        <v>11.792381641971232</v>
      </c>
      <c r="BH15" s="17">
        <f t="shared" si="12"/>
        <v>-16.000846290726187</v>
      </c>
      <c r="BI15" s="17">
        <f t="shared" si="12"/>
        <v>-11.978915619718705</v>
      </c>
      <c r="BJ15" s="17">
        <f t="shared" si="12"/>
        <v>5.1183280729843403</v>
      </c>
      <c r="BK15" s="17">
        <f t="shared" si="12"/>
        <v>24.165977073551275</v>
      </c>
      <c r="BL15" s="17">
        <f t="shared" si="12"/>
        <v>9.0223868967635781</v>
      </c>
      <c r="BM15" s="17">
        <f t="shared" si="12"/>
        <v>13.90884922545996</v>
      </c>
      <c r="BN15" s="17">
        <f t="shared" si="12"/>
        <v>-5.645560265358128</v>
      </c>
      <c r="BO15" s="17"/>
      <c r="BP15" s="120">
        <v>4265.0087819999999</v>
      </c>
      <c r="BQ15" s="120">
        <v>4193.9507730000005</v>
      </c>
      <c r="BR15" s="120"/>
      <c r="BS15" s="120"/>
      <c r="BT15" s="120"/>
      <c r="BU15" s="120">
        <f t="shared" si="13"/>
        <v>-1.6660694650827423</v>
      </c>
      <c r="BV15" s="17"/>
      <c r="BW15" s="52">
        <v>42</v>
      </c>
      <c r="BX15" s="27" t="s">
        <v>32</v>
      </c>
    </row>
    <row r="16" spans="2:107" ht="32.1" customHeight="1" x14ac:dyDescent="0.2">
      <c r="B16" s="21">
        <v>53</v>
      </c>
      <c r="C16" s="22" t="s">
        <v>33</v>
      </c>
      <c r="D16" s="23"/>
      <c r="E16" s="17">
        <v>472.13687599999997</v>
      </c>
      <c r="F16" s="17">
        <v>828.18112600000006</v>
      </c>
      <c r="G16" s="17">
        <v>823.529493</v>
      </c>
      <c r="H16" s="17">
        <v>1138.6309269999999</v>
      </c>
      <c r="I16" s="17">
        <v>1367.3459680000001</v>
      </c>
      <c r="J16" s="17">
        <v>880.37272999999993</v>
      </c>
      <c r="K16" s="24">
        <v>1489.711</v>
      </c>
      <c r="L16" s="24">
        <v>1917.266617</v>
      </c>
      <c r="M16" s="24">
        <v>2651.8007520000001</v>
      </c>
      <c r="N16" s="24">
        <v>2747.9451690000001</v>
      </c>
      <c r="O16" s="17">
        <v>2139.2786660000002</v>
      </c>
      <c r="P16" s="17">
        <v>3080.983205</v>
      </c>
      <c r="Q16" s="17">
        <v>2416.4741789999998</v>
      </c>
      <c r="R16" s="17">
        <v>2632.3236099999999</v>
      </c>
      <c r="S16" s="17">
        <v>3941.9667300000001</v>
      </c>
      <c r="T16" s="17">
        <v>6544.2057069999992</v>
      </c>
      <c r="U16" s="17">
        <v>7427.4765150000003</v>
      </c>
      <c r="V16" s="17">
        <v>8684.5203829999991</v>
      </c>
      <c r="W16" s="17">
        <v>10454.779434</v>
      </c>
      <c r="X16" s="17">
        <v>7840.527462</v>
      </c>
      <c r="Y16" s="81">
        <v>10580.625874999998</v>
      </c>
      <c r="Z16" s="81">
        <v>12334.237274000001</v>
      </c>
      <c r="AA16" s="81">
        <v>11128.564675999998</v>
      </c>
      <c r="AB16" s="81">
        <v>12487.607690999999</v>
      </c>
      <c r="AC16" s="81">
        <v>12666.596459999999</v>
      </c>
      <c r="AD16" s="81">
        <v>12605.222072</v>
      </c>
      <c r="AE16" s="81">
        <v>13642.057440999999</v>
      </c>
      <c r="AF16" s="81">
        <v>15841.088688000002</v>
      </c>
      <c r="AG16" s="81">
        <v>15968.564945999999</v>
      </c>
      <c r="AH16" s="81">
        <v>14220.073397</v>
      </c>
      <c r="AI16" s="81">
        <v>13669.267023</v>
      </c>
      <c r="AJ16" s="81">
        <v>15399.010062999998</v>
      </c>
      <c r="AK16" s="81">
        <v>16350.733342999998</v>
      </c>
      <c r="AL16" s="81">
        <v>19622.379348000002</v>
      </c>
      <c r="AM16" s="81">
        <v>19823.884912000001</v>
      </c>
      <c r="AN16" s="26"/>
      <c r="AO16" s="19">
        <v>28.70057460809511</v>
      </c>
      <c r="AP16" s="19">
        <v>38.311527905771698</v>
      </c>
      <c r="AQ16" s="19">
        <v>3.6256274883204327</v>
      </c>
      <c r="AR16" s="19">
        <v>-22.14987802036454</v>
      </c>
      <c r="AS16" s="17">
        <f t="shared" si="7"/>
        <v>44.019722814362893</v>
      </c>
      <c r="AT16" s="17">
        <f t="shared" si="3"/>
        <v>-21.568083361233391</v>
      </c>
      <c r="AU16" s="17">
        <f t="shared" si="4"/>
        <v>8.9324120603400843</v>
      </c>
      <c r="AV16" s="17">
        <f t="shared" si="5"/>
        <v>49.752360045123794</v>
      </c>
      <c r="AW16" s="17" t="e">
        <f>+#REF!/S16*100-100</f>
        <v>#REF!</v>
      </c>
      <c r="AX16" s="17">
        <f t="shared" si="8"/>
        <v>20.384073880064733</v>
      </c>
      <c r="AY16" s="17">
        <f t="shared" si="9"/>
        <v>-25.005328792477314</v>
      </c>
      <c r="AZ16" s="17">
        <f t="shared" si="10"/>
        <v>34.947883624924373</v>
      </c>
      <c r="BA16" s="17">
        <f t="shared" si="11"/>
        <v>16.573796481581041</v>
      </c>
      <c r="BB16" s="17">
        <f t="shared" si="12"/>
        <v>-9.7750073329747238</v>
      </c>
      <c r="BC16" s="17">
        <f t="shared" si="12"/>
        <v>12.212203950532199</v>
      </c>
      <c r="BD16" s="17">
        <f t="shared" si="12"/>
        <v>1.4333311345855293</v>
      </c>
      <c r="BE16" s="17">
        <f t="shared" si="12"/>
        <v>-0.48453732771714897</v>
      </c>
      <c r="BF16" s="17">
        <f t="shared" si="12"/>
        <v>8.2254430987227352</v>
      </c>
      <c r="BG16" s="17">
        <f t="shared" si="12"/>
        <v>16.119498517804274</v>
      </c>
      <c r="BH16" s="17">
        <f t="shared" si="12"/>
        <v>0.80471904747660972</v>
      </c>
      <c r="BI16" s="17">
        <f t="shared" si="12"/>
        <v>-10.949584730454959</v>
      </c>
      <c r="BJ16" s="17">
        <f t="shared" si="12"/>
        <v>-3.8734425528084984</v>
      </c>
      <c r="BK16" s="17">
        <f t="shared" si="12"/>
        <v>12.654248666658717</v>
      </c>
      <c r="BL16" s="17">
        <f t="shared" si="12"/>
        <v>6.1804185860411422</v>
      </c>
      <c r="BM16" s="17">
        <f t="shared" si="12"/>
        <v>20.009169841918123</v>
      </c>
      <c r="BN16" s="17">
        <f t="shared" si="12"/>
        <v>1.0269170747661462</v>
      </c>
      <c r="BO16" s="17"/>
      <c r="BP16" s="120">
        <v>4906.323738</v>
      </c>
      <c r="BQ16" s="120">
        <v>5075.3190369999993</v>
      </c>
      <c r="BR16" s="120"/>
      <c r="BS16" s="120"/>
      <c r="BT16" s="120"/>
      <c r="BU16" s="120">
        <f t="shared" si="13"/>
        <v>3.4444384028537058</v>
      </c>
      <c r="BV16" s="17"/>
      <c r="BW16" s="52">
        <v>53</v>
      </c>
      <c r="BX16" s="27" t="s">
        <v>34</v>
      </c>
    </row>
    <row r="17" spans="2:77" ht="32.1" customHeight="1" x14ac:dyDescent="0.3">
      <c r="B17" s="21">
        <v>111</v>
      </c>
      <c r="C17" s="22" t="s">
        <v>35</v>
      </c>
      <c r="D17" s="23"/>
      <c r="E17" s="17">
        <v>470.04520500000001</v>
      </c>
      <c r="F17" s="17">
        <v>601.63523499999997</v>
      </c>
      <c r="G17" s="17">
        <v>209.37910399999998</v>
      </c>
      <c r="H17" s="17">
        <v>214.68864099999999</v>
      </c>
      <c r="I17" s="17">
        <v>446.58772499999998</v>
      </c>
      <c r="J17" s="17">
        <v>224.02866299999999</v>
      </c>
      <c r="K17" s="24">
        <v>755.76199999999994</v>
      </c>
      <c r="L17" s="24">
        <v>920.82787399999995</v>
      </c>
      <c r="M17" s="24">
        <v>838.24654899999996</v>
      </c>
      <c r="N17" s="25">
        <v>685.67470400000002</v>
      </c>
      <c r="O17" s="17">
        <v>557.89530400000001</v>
      </c>
      <c r="P17" s="17">
        <v>531.21656299999995</v>
      </c>
      <c r="Q17" s="17">
        <v>301.04337399999997</v>
      </c>
      <c r="R17" s="17">
        <v>538.55359099999998</v>
      </c>
      <c r="S17" s="17">
        <v>957.21903099999997</v>
      </c>
      <c r="T17" s="17">
        <v>944.19684999999993</v>
      </c>
      <c r="U17" s="17">
        <v>866.39342700000009</v>
      </c>
      <c r="V17" s="17">
        <v>778.62544400000002</v>
      </c>
      <c r="W17" s="17">
        <v>1685.2420030000001</v>
      </c>
      <c r="X17" s="17">
        <v>2074.346626</v>
      </c>
      <c r="Y17" s="81">
        <v>2793.9777549999999</v>
      </c>
      <c r="Z17" s="81">
        <v>4379.4767899999997</v>
      </c>
      <c r="AA17" s="81">
        <v>3703.3830370000005</v>
      </c>
      <c r="AB17" s="81">
        <v>3340.6277099999998</v>
      </c>
      <c r="AC17" s="81">
        <v>4424.8612389999998</v>
      </c>
      <c r="AD17" s="81">
        <v>3588.5992260000003</v>
      </c>
      <c r="AE17" s="81">
        <v>3381.9699600000004</v>
      </c>
      <c r="AF17" s="81">
        <v>4254.4585909999996</v>
      </c>
      <c r="AG17" s="81">
        <v>5250.792985</v>
      </c>
      <c r="AH17" s="81">
        <v>5507.6402750000007</v>
      </c>
      <c r="AI17" s="81">
        <v>5729.8942269999998</v>
      </c>
      <c r="AJ17" s="81">
        <v>6569.1967599999998</v>
      </c>
      <c r="AK17" s="81">
        <v>7720.0584429999999</v>
      </c>
      <c r="AL17" s="81">
        <v>8396.7538229999991</v>
      </c>
      <c r="AM17" s="81">
        <v>5281.4272749999991</v>
      </c>
      <c r="AN17" s="26"/>
      <c r="AO17" s="19">
        <v>21.84098618348105</v>
      </c>
      <c r="AP17" s="19">
        <v>-8.9681608617334376</v>
      </c>
      <c r="AQ17" s="19">
        <v>-18.201309051855091</v>
      </c>
      <c r="AR17" s="19">
        <v>-18.635571540641223</v>
      </c>
      <c r="AS17" s="17">
        <f t="shared" si="7"/>
        <v>-4.7820336196986659</v>
      </c>
      <c r="AT17" s="17">
        <f t="shared" si="3"/>
        <v>-43.329445094881201</v>
      </c>
      <c r="AU17" s="17">
        <f t="shared" si="4"/>
        <v>78.895679995933108</v>
      </c>
      <c r="AV17" s="17">
        <f t="shared" si="5"/>
        <v>77.738863317689777</v>
      </c>
      <c r="AW17" s="17" t="e">
        <f>+#REF!/S17*100-100</f>
        <v>#REF!</v>
      </c>
      <c r="AX17" s="17">
        <f t="shared" si="8"/>
        <v>116.43808534466541</v>
      </c>
      <c r="AY17" s="17">
        <f t="shared" si="9"/>
        <v>23.088946412879068</v>
      </c>
      <c r="AZ17" s="17">
        <f t="shared" si="10"/>
        <v>34.691942030328732</v>
      </c>
      <c r="BA17" s="17">
        <f t="shared" si="11"/>
        <v>56.747017121473107</v>
      </c>
      <c r="BB17" s="17">
        <f t="shared" si="12"/>
        <v>-15.437774542926604</v>
      </c>
      <c r="BC17" s="17">
        <f t="shared" si="12"/>
        <v>-9.7952419011417646</v>
      </c>
      <c r="BD17" s="17">
        <f t="shared" si="12"/>
        <v>32.455982022612147</v>
      </c>
      <c r="BE17" s="17">
        <f t="shared" si="12"/>
        <v>-18.899169213021267</v>
      </c>
      <c r="BF17" s="17">
        <f t="shared" si="12"/>
        <v>-5.7579365369901581</v>
      </c>
      <c r="BG17" s="17">
        <f t="shared" si="12"/>
        <v>25.798237161160316</v>
      </c>
      <c r="BH17" s="17">
        <f t="shared" si="12"/>
        <v>23.418594227422361</v>
      </c>
      <c r="BI17" s="17">
        <f t="shared" si="12"/>
        <v>4.8915904842133244</v>
      </c>
      <c r="BJ17" s="17">
        <f t="shared" si="12"/>
        <v>4.0353752406242478</v>
      </c>
      <c r="BK17" s="17">
        <f t="shared" si="12"/>
        <v>14.6477840558574</v>
      </c>
      <c r="BL17" s="17">
        <f t="shared" si="12"/>
        <v>17.519062452317229</v>
      </c>
      <c r="BM17" s="17">
        <f t="shared" si="12"/>
        <v>8.7654178397260409</v>
      </c>
      <c r="BN17" s="17">
        <f t="shared" si="12"/>
        <v>-37.101558693630409</v>
      </c>
      <c r="BO17" s="17"/>
      <c r="BP17" s="120">
        <v>1600.055298</v>
      </c>
      <c r="BQ17" s="120">
        <v>2101.1375090000001</v>
      </c>
      <c r="BR17" s="120"/>
      <c r="BS17" s="120"/>
      <c r="BT17" s="120"/>
      <c r="BU17" s="120">
        <f t="shared" si="13"/>
        <v>31.316555848184208</v>
      </c>
      <c r="BV17" s="17"/>
      <c r="BW17" s="52">
        <v>111</v>
      </c>
      <c r="BX17" s="27" t="s">
        <v>36</v>
      </c>
    </row>
    <row r="18" spans="2:77" ht="32.1" customHeight="1" x14ac:dyDescent="0.2">
      <c r="B18" s="21">
        <v>121</v>
      </c>
      <c r="C18" s="22" t="s">
        <v>37</v>
      </c>
      <c r="D18" s="23"/>
      <c r="E18" s="17">
        <v>134.91848000000002</v>
      </c>
      <c r="F18" s="17">
        <v>146.048609</v>
      </c>
      <c r="G18" s="17">
        <v>165.12349700000001</v>
      </c>
      <c r="H18" s="17">
        <v>169.06003200000001</v>
      </c>
      <c r="I18" s="17">
        <v>233.32012800000001</v>
      </c>
      <c r="J18" s="17">
        <v>220.66793900000002</v>
      </c>
      <c r="K18" s="24">
        <v>313.798</v>
      </c>
      <c r="L18" s="24">
        <v>306.44537400000002</v>
      </c>
      <c r="M18" s="24">
        <v>337.62598600000001</v>
      </c>
      <c r="N18" s="17">
        <v>298.14701000000002</v>
      </c>
      <c r="O18" s="17">
        <v>258.256485</v>
      </c>
      <c r="P18" s="17">
        <v>240.90094500000001</v>
      </c>
      <c r="Q18" s="17">
        <v>188.17374799999999</v>
      </c>
      <c r="R18" s="17">
        <v>269.860229</v>
      </c>
      <c r="S18" s="17">
        <v>525.181961</v>
      </c>
      <c r="T18" s="17">
        <v>624.46714099999997</v>
      </c>
      <c r="U18" s="17">
        <v>762.24367099999995</v>
      </c>
      <c r="V18" s="17">
        <v>950.39824899999996</v>
      </c>
      <c r="W18" s="17">
        <v>858.18032900000003</v>
      </c>
      <c r="X18" s="17">
        <v>1205.718429</v>
      </c>
      <c r="Y18" s="81">
        <v>1112.7559189999999</v>
      </c>
      <c r="Z18" s="81">
        <v>1793.8440369999998</v>
      </c>
      <c r="AA18" s="81">
        <v>2137.0693400000005</v>
      </c>
      <c r="AB18" s="81">
        <v>2257.8518009999998</v>
      </c>
      <c r="AC18" s="81">
        <v>2603.9956480000001</v>
      </c>
      <c r="AD18" s="81">
        <v>2286.3748110000001</v>
      </c>
      <c r="AE18" s="81">
        <v>2189.6628270000001</v>
      </c>
      <c r="AF18" s="81">
        <v>2125.2650509999999</v>
      </c>
      <c r="AG18" s="81">
        <v>1784.7820380000003</v>
      </c>
      <c r="AH18" s="81">
        <v>1821.4033390000002</v>
      </c>
      <c r="AI18" s="81">
        <v>2298.5261780000005</v>
      </c>
      <c r="AJ18" s="81">
        <v>3263.5956649999994</v>
      </c>
      <c r="AK18" s="81">
        <v>4940.3608129999993</v>
      </c>
      <c r="AL18" s="81">
        <v>4003.7820649999999</v>
      </c>
      <c r="AM18" s="81">
        <v>3883.073856</v>
      </c>
      <c r="AN18" s="26"/>
      <c r="AO18" s="19">
        <v>-2.3431079866665812</v>
      </c>
      <c r="AP18" s="19">
        <v>10.17493316769729</v>
      </c>
      <c r="AQ18" s="19">
        <v>-11.693109427898122</v>
      </c>
      <c r="AR18" s="19">
        <v>-13.379481820059183</v>
      </c>
      <c r="AS18" s="17">
        <f t="shared" si="7"/>
        <v>-6.720272677760633</v>
      </c>
      <c r="AT18" s="17">
        <f t="shared" si="3"/>
        <v>-21.887501105485498</v>
      </c>
      <c r="AU18" s="17">
        <f t="shared" si="4"/>
        <v>43.410136572291691</v>
      </c>
      <c r="AV18" s="17">
        <f t="shared" si="5"/>
        <v>94.612582575107808</v>
      </c>
      <c r="AW18" s="17" t="e">
        <f>+#REF!/S18*100-100</f>
        <v>#REF!</v>
      </c>
      <c r="AX18" s="17">
        <f t="shared" si="8"/>
        <v>-9.7030818498488145</v>
      </c>
      <c r="AY18" s="17">
        <f t="shared" si="9"/>
        <v>40.497094638019831</v>
      </c>
      <c r="AZ18" s="17">
        <f t="shared" si="10"/>
        <v>-7.7101342870823828</v>
      </c>
      <c r="BA18" s="17">
        <f t="shared" si="11"/>
        <v>61.207323759919717</v>
      </c>
      <c r="BB18" s="17">
        <f t="shared" si="12"/>
        <v>19.133508594983866</v>
      </c>
      <c r="BC18" s="17">
        <f t="shared" si="12"/>
        <v>5.651780161704977</v>
      </c>
      <c r="BD18" s="17">
        <f t="shared" si="12"/>
        <v>15.33067169628643</v>
      </c>
      <c r="BE18" s="17">
        <f t="shared" si="12"/>
        <v>-12.197441161007646</v>
      </c>
      <c r="BF18" s="17">
        <f t="shared" si="12"/>
        <v>-4.2299269365069989</v>
      </c>
      <c r="BG18" s="17">
        <f t="shared" si="12"/>
        <v>-2.9409905126000666</v>
      </c>
      <c r="BH18" s="17">
        <f t="shared" si="12"/>
        <v>-16.020731759541817</v>
      </c>
      <c r="BI18" s="17">
        <f t="shared" si="12"/>
        <v>2.0518640495192955</v>
      </c>
      <c r="BJ18" s="17">
        <f t="shared" si="12"/>
        <v>26.19534228272326</v>
      </c>
      <c r="BK18" s="17">
        <f t="shared" si="12"/>
        <v>41.986447500011849</v>
      </c>
      <c r="BL18" s="17">
        <f t="shared" si="12"/>
        <v>51.37784579083268</v>
      </c>
      <c r="BM18" s="17">
        <f t="shared" si="12"/>
        <v>-18.957699314906279</v>
      </c>
      <c r="BN18" s="17">
        <f t="shared" si="12"/>
        <v>-3.0148546309550426</v>
      </c>
      <c r="BO18" s="17"/>
      <c r="BP18" s="120">
        <v>945.64949500000012</v>
      </c>
      <c r="BQ18" s="120">
        <v>1179.2806979999998</v>
      </c>
      <c r="BR18" s="120"/>
      <c r="BS18" s="120"/>
      <c r="BT18" s="120"/>
      <c r="BU18" s="120">
        <f t="shared" si="13"/>
        <v>24.705898351904636</v>
      </c>
      <c r="BV18" s="17"/>
      <c r="BW18" s="52">
        <v>121</v>
      </c>
      <c r="BX18" s="27" t="s">
        <v>38</v>
      </c>
    </row>
    <row r="19" spans="2:77" ht="32.1" customHeight="1" x14ac:dyDescent="0.2">
      <c r="B19" s="21">
        <v>322</v>
      </c>
      <c r="C19" s="22" t="s">
        <v>39</v>
      </c>
      <c r="D19" s="23"/>
      <c r="E19" s="17">
        <v>322.050971</v>
      </c>
      <c r="F19" s="17">
        <v>499.71801899999997</v>
      </c>
      <c r="G19" s="17">
        <v>581.67124699999999</v>
      </c>
      <c r="H19" s="17">
        <v>461.86515600000001</v>
      </c>
      <c r="I19" s="17">
        <v>610.13770399999999</v>
      </c>
      <c r="J19" s="17">
        <v>533.19822999999997</v>
      </c>
      <c r="K19" s="24">
        <v>788.83699999999999</v>
      </c>
      <c r="L19" s="24">
        <v>1205.5095220000001</v>
      </c>
      <c r="M19" s="24">
        <v>1496.6499389999999</v>
      </c>
      <c r="N19" s="17">
        <v>1280.1281750000001</v>
      </c>
      <c r="O19" s="17">
        <v>1452.085429</v>
      </c>
      <c r="P19" s="17">
        <v>3138.1129259999998</v>
      </c>
      <c r="Q19" s="17">
        <v>1815.987844</v>
      </c>
      <c r="R19" s="17">
        <v>4068.9801819999998</v>
      </c>
      <c r="S19" s="17">
        <v>5633.2233800000004</v>
      </c>
      <c r="T19" s="17">
        <v>6492.2592079999986</v>
      </c>
      <c r="U19" s="17">
        <v>5791.1174259999998</v>
      </c>
      <c r="V19" s="17">
        <v>7954.9041509999988</v>
      </c>
      <c r="W19" s="17">
        <v>9796.4637209999983</v>
      </c>
      <c r="X19" s="17">
        <v>9183.445522</v>
      </c>
      <c r="Y19" s="81">
        <v>12223.205577999999</v>
      </c>
      <c r="Z19" s="81">
        <v>16433.500087</v>
      </c>
      <c r="AA19" s="81">
        <v>17423.951644000001</v>
      </c>
      <c r="AB19" s="81">
        <v>19198.607642000006</v>
      </c>
      <c r="AC19" s="81">
        <v>18577.714587999995</v>
      </c>
      <c r="AD19" s="81">
        <v>10968.082328000002</v>
      </c>
      <c r="AE19" s="81">
        <v>8450.5208809999986</v>
      </c>
      <c r="AF19" s="81">
        <v>11418.178117999996</v>
      </c>
      <c r="AG19" s="81">
        <v>14484.907449999999</v>
      </c>
      <c r="AH19" s="81">
        <v>10534.407583</v>
      </c>
      <c r="AI19" s="81">
        <v>7510.4964110000001</v>
      </c>
      <c r="AJ19" s="81">
        <v>12407.045661</v>
      </c>
      <c r="AK19" s="81">
        <v>22130.090276999999</v>
      </c>
      <c r="AL19" s="81">
        <v>23233.763111000004</v>
      </c>
      <c r="AM19" s="81">
        <v>23230.728150000003</v>
      </c>
      <c r="AN19" s="26"/>
      <c r="AO19" s="19">
        <v>52.821117924235324</v>
      </c>
      <c r="AP19" s="19">
        <v>24.150818528333431</v>
      </c>
      <c r="AQ19" s="19">
        <v>-14.467094699824784</v>
      </c>
      <c r="AR19" s="19">
        <v>13.432815350697197</v>
      </c>
      <c r="AS19" s="17">
        <f t="shared" si="7"/>
        <v>116.1107647888945</v>
      </c>
      <c r="AT19" s="17">
        <f t="shared" si="3"/>
        <v>-42.131214305447209</v>
      </c>
      <c r="AU19" s="17">
        <f t="shared" si="4"/>
        <v>124.06428520123947</v>
      </c>
      <c r="AV19" s="17">
        <f t="shared" si="5"/>
        <v>38.443126484610644</v>
      </c>
      <c r="AW19" s="17" t="e">
        <f>+#REF!/S19*100-100</f>
        <v>#REF!</v>
      </c>
      <c r="AX19" s="17">
        <f t="shared" si="8"/>
        <v>23.149990685538285</v>
      </c>
      <c r="AY19" s="17">
        <f t="shared" si="9"/>
        <v>-6.257545747716236</v>
      </c>
      <c r="AZ19" s="17">
        <f t="shared" si="10"/>
        <v>33.100431082406971</v>
      </c>
      <c r="BA19" s="17">
        <f t="shared" si="11"/>
        <v>34.44509283700441</v>
      </c>
      <c r="BB19" s="17">
        <f t="shared" si="12"/>
        <v>6.0270274242035384</v>
      </c>
      <c r="BC19" s="17">
        <f t="shared" si="12"/>
        <v>10.185152221833178</v>
      </c>
      <c r="BD19" s="17">
        <f t="shared" si="12"/>
        <v>-3.234052518692593</v>
      </c>
      <c r="BE19" s="17">
        <f t="shared" si="12"/>
        <v>-40.961078522087554</v>
      </c>
      <c r="BF19" s="17">
        <f t="shared" si="12"/>
        <v>-22.953524341926354</v>
      </c>
      <c r="BG19" s="17">
        <f t="shared" si="12"/>
        <v>35.118039216640796</v>
      </c>
      <c r="BH19" s="17">
        <f t="shared" si="12"/>
        <v>26.858306993525602</v>
      </c>
      <c r="BI19" s="17">
        <f t="shared" si="12"/>
        <v>-27.2732144173969</v>
      </c>
      <c r="BJ19" s="17">
        <f t="shared" si="12"/>
        <v>-28.705089946205092</v>
      </c>
      <c r="BK19" s="17">
        <f t="shared" si="12"/>
        <v>65.196080019803105</v>
      </c>
      <c r="BL19" s="17">
        <f t="shared" si="12"/>
        <v>78.3671220503619</v>
      </c>
      <c r="BM19" s="17">
        <f t="shared" si="12"/>
        <v>4.9872043908788726</v>
      </c>
      <c r="BN19" s="17">
        <f t="shared" si="12"/>
        <v>-1.306271818948801E-2</v>
      </c>
      <c r="BO19" s="17"/>
      <c r="BP19" s="120">
        <v>6019.4266610000004</v>
      </c>
      <c r="BQ19" s="120">
        <v>4593.1053689999999</v>
      </c>
      <c r="BR19" s="120"/>
      <c r="BS19" s="120"/>
      <c r="BT19" s="120"/>
      <c r="BU19" s="120">
        <f t="shared" si="13"/>
        <v>-23.69530143528732</v>
      </c>
      <c r="BV19" s="17"/>
      <c r="BW19" s="52">
        <v>322</v>
      </c>
      <c r="BX19" s="27" t="s">
        <v>40</v>
      </c>
    </row>
    <row r="20" spans="2:77" ht="32.1" customHeight="1" x14ac:dyDescent="0.2">
      <c r="B20" s="110">
        <v>399</v>
      </c>
      <c r="C20" s="111" t="s">
        <v>96</v>
      </c>
      <c r="D20" s="23"/>
      <c r="E20" s="17"/>
      <c r="F20" s="17"/>
      <c r="G20" s="17"/>
      <c r="H20" s="17"/>
      <c r="I20" s="17"/>
      <c r="J20" s="17"/>
      <c r="K20" s="24"/>
      <c r="L20" s="24"/>
      <c r="M20" s="24"/>
      <c r="N20" s="24"/>
      <c r="O20" s="17"/>
      <c r="P20" s="17"/>
      <c r="Q20" s="17"/>
      <c r="R20" s="17"/>
      <c r="S20" s="17"/>
      <c r="T20" s="17">
        <v>0</v>
      </c>
      <c r="U20" s="17">
        <v>0</v>
      </c>
      <c r="V20" s="17"/>
      <c r="W20" s="17"/>
      <c r="X20" s="17"/>
      <c r="Y20" s="81"/>
      <c r="Z20" s="81"/>
      <c r="AA20" s="81"/>
      <c r="AB20" s="81">
        <v>35732.121952999994</v>
      </c>
      <c r="AC20" s="81">
        <v>34699.689307000001</v>
      </c>
      <c r="AD20" s="81">
        <v>23424.699236</v>
      </c>
      <c r="AE20" s="13">
        <v>15284.872108000003</v>
      </c>
      <c r="AF20" s="81">
        <v>20696.558300999997</v>
      </c>
      <c r="AG20" s="81">
        <v>22911.418535000001</v>
      </c>
      <c r="AH20" s="81">
        <v>26581.992686000001</v>
      </c>
      <c r="AI20" s="81">
        <v>18027.167347000002</v>
      </c>
      <c r="AJ20" s="81">
        <v>33280.643721999993</v>
      </c>
      <c r="AK20" s="81">
        <v>64828.792919</v>
      </c>
      <c r="AL20" s="81">
        <v>39004.936897999993</v>
      </c>
      <c r="AM20" s="81">
        <v>35839.696831000001</v>
      </c>
      <c r="AN20" s="26"/>
      <c r="AO20" s="19"/>
      <c r="AP20" s="19"/>
      <c r="AQ20" s="19"/>
      <c r="AR20" s="19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>
        <f t="shared" ref="BG20:BN20" si="14">+AF20/AE20*100-100</f>
        <v>35.405505226095755</v>
      </c>
      <c r="BH20" s="17">
        <f t="shared" si="14"/>
        <v>10.701587200094949</v>
      </c>
      <c r="BI20" s="17">
        <f t="shared" si="14"/>
        <v>16.020719735850264</v>
      </c>
      <c r="BJ20" s="17">
        <f t="shared" si="14"/>
        <v>-32.182784187979962</v>
      </c>
      <c r="BK20" s="17">
        <f t="shared" si="14"/>
        <v>84.613828015183998</v>
      </c>
      <c r="BL20" s="17">
        <f t="shared" si="14"/>
        <v>94.794287816450094</v>
      </c>
      <c r="BM20" s="17">
        <f t="shared" si="14"/>
        <v>-39.833930045968138</v>
      </c>
      <c r="BN20" s="17">
        <f t="shared" si="14"/>
        <v>-8.11497292067736</v>
      </c>
      <c r="BO20" s="17"/>
      <c r="BP20" s="120">
        <v>10125.082447000001</v>
      </c>
      <c r="BQ20" s="120">
        <v>12112.60716</v>
      </c>
      <c r="BR20" s="120"/>
      <c r="BS20" s="120"/>
      <c r="BT20" s="120"/>
      <c r="BU20" s="120">
        <f>+BQ20/BP20*100-100</f>
        <v>19.629713865578353</v>
      </c>
      <c r="BV20" s="17"/>
      <c r="BW20" s="28"/>
      <c r="BX20" s="30"/>
    </row>
    <row r="21" spans="2:77" ht="32.1" customHeight="1" x14ac:dyDescent="0.2">
      <c r="B21" s="29"/>
      <c r="C21" s="9"/>
      <c r="D21" s="23"/>
      <c r="E21" s="17"/>
      <c r="F21" s="17"/>
      <c r="G21" s="17"/>
      <c r="H21" s="17"/>
      <c r="I21" s="17"/>
      <c r="J21" s="17"/>
      <c r="K21" s="24"/>
      <c r="L21" s="24"/>
      <c r="M21" s="24"/>
      <c r="N21" s="24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81"/>
      <c r="Z21" s="81"/>
      <c r="AA21" s="81"/>
      <c r="AB21" s="81"/>
      <c r="AC21" s="81"/>
      <c r="AD21" s="81"/>
      <c r="AN21" s="26"/>
      <c r="AO21" s="19"/>
      <c r="AP21" s="19"/>
      <c r="AQ21" s="19"/>
      <c r="AR21" s="19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20"/>
      <c r="BQ21" s="120"/>
      <c r="BR21" s="120"/>
      <c r="BS21" s="120"/>
      <c r="BT21" s="120"/>
      <c r="BU21" s="120"/>
      <c r="BV21" s="17"/>
      <c r="BW21" s="28"/>
      <c r="BX21" s="30"/>
    </row>
    <row r="22" spans="2:77" ht="32.1" customHeight="1" x14ac:dyDescent="0.2">
      <c r="B22" s="15" t="s">
        <v>41</v>
      </c>
      <c r="D22" s="16"/>
      <c r="E22" s="17">
        <v>737.5996899999999</v>
      </c>
      <c r="F22" s="17">
        <v>2075.5776850000002</v>
      </c>
      <c r="G22" s="17">
        <v>1575.0416959999998</v>
      </c>
      <c r="H22" s="17">
        <v>1772.1658679999998</v>
      </c>
      <c r="I22" s="17">
        <v>2525.7131979999999</v>
      </c>
      <c r="J22" s="17">
        <v>1381.2974760000004</v>
      </c>
      <c r="K22" s="17">
        <v>2416.4840000000004</v>
      </c>
      <c r="L22" s="17">
        <v>4266.2285430000002</v>
      </c>
      <c r="M22" s="24">
        <v>5334.8345409999993</v>
      </c>
      <c r="N22" s="17">
        <v>5327.6012799999999</v>
      </c>
      <c r="O22" s="17">
        <v>5062.4723800000011</v>
      </c>
      <c r="P22" s="17">
        <f>+SUM(P23:P30)</f>
        <v>7220.0173940000013</v>
      </c>
      <c r="Q22" s="17">
        <f>+SUM(Q23:Q30)</f>
        <v>4083.6743170000004</v>
      </c>
      <c r="R22" s="85">
        <f>+SUM(R23:R30)</f>
        <v>5007.977805999999</v>
      </c>
      <c r="S22" s="85">
        <f>+SUM(S23:S30)</f>
        <v>7536.397230999999</v>
      </c>
      <c r="T22" s="85">
        <v>12100.276926000002</v>
      </c>
      <c r="U22" s="85">
        <v>13975.300275000001</v>
      </c>
      <c r="V22" s="17">
        <v>16116.330152000002</v>
      </c>
      <c r="W22" s="17">
        <v>18694.021989999997</v>
      </c>
      <c r="X22" s="17">
        <v>19289.706894000003</v>
      </c>
      <c r="Y22" s="81">
        <v>24734.929660000009</v>
      </c>
      <c r="Z22" s="81">
        <v>29692.267561999997</v>
      </c>
      <c r="AA22" s="81">
        <v>26699.251631000006</v>
      </c>
      <c r="AB22" s="81">
        <v>33350.482221999999</v>
      </c>
      <c r="AC22" s="81">
        <v>32582.584243999991</v>
      </c>
      <c r="AD22" s="81">
        <v>30700.321760999999</v>
      </c>
      <c r="AE22" s="13">
        <v>29998.043418000001</v>
      </c>
      <c r="AF22" s="13">
        <v>30812.250926000001</v>
      </c>
      <c r="AG22" s="13">
        <v>25420.827123000003</v>
      </c>
      <c r="AH22" s="13">
        <v>21195.908596000001</v>
      </c>
      <c r="AI22" s="13">
        <v>24117.885604999996</v>
      </c>
      <c r="AJ22" s="13">
        <v>24939.171737999997</v>
      </c>
      <c r="AK22" s="13">
        <v>30480.562362999997</v>
      </c>
      <c r="AL22" s="13">
        <v>47641.637576000008</v>
      </c>
      <c r="AM22" s="13">
        <v>54469.224116999991</v>
      </c>
      <c r="AN22" s="54"/>
      <c r="AO22" s="55">
        <v>76.546939396246756</v>
      </c>
      <c r="AP22" s="55">
        <v>25.04802514045717</v>
      </c>
      <c r="AQ22" s="55">
        <v>-0.13558547963221201</v>
      </c>
      <c r="AR22" s="55">
        <v>-4.9765154347285971</v>
      </c>
      <c r="AS22" s="53">
        <f t="shared" ref="AS22:AS30" si="15">+P22/O22*100-100</f>
        <v>42.61840563365206</v>
      </c>
      <c r="AT22" s="53">
        <f t="shared" si="3"/>
        <v>-43.439550154080976</v>
      </c>
      <c r="AU22" s="53">
        <f t="shared" si="4"/>
        <v>22.634113723325072</v>
      </c>
      <c r="AV22" s="53">
        <f t="shared" ref="AV22:AV30" si="16">+S22/R22*100-100</f>
        <v>50.487832074070496</v>
      </c>
      <c r="AW22" s="53" t="e">
        <f>+#REF!/S22*100-100</f>
        <v>#REF!</v>
      </c>
      <c r="AX22" s="17">
        <f t="shared" ref="AX22:BN22" si="17">+W22/V22*100-100</f>
        <v>15.994285384381442</v>
      </c>
      <c r="AY22" s="17">
        <f t="shared" si="17"/>
        <v>3.1864994291686202</v>
      </c>
      <c r="AZ22" s="17">
        <f t="shared" si="17"/>
        <v>28.228644405653057</v>
      </c>
      <c r="BA22" s="17">
        <f t="shared" si="17"/>
        <v>20.041851624978449</v>
      </c>
      <c r="BB22" s="17">
        <f t="shared" si="17"/>
        <v>-10.080119090771078</v>
      </c>
      <c r="BC22" s="17">
        <f t="shared" si="17"/>
        <v>24.911674240626922</v>
      </c>
      <c r="BD22" s="17">
        <f t="shared" si="17"/>
        <v>-2.3025093696949881</v>
      </c>
      <c r="BE22" s="17">
        <f t="shared" si="17"/>
        <v>-5.7768974643151836</v>
      </c>
      <c r="BF22" s="17">
        <f t="shared" si="17"/>
        <v>-2.2875276307108123</v>
      </c>
      <c r="BG22" s="13">
        <f t="shared" si="17"/>
        <v>2.7142020452955364</v>
      </c>
      <c r="BH22" s="13">
        <f t="shared" si="17"/>
        <v>-17.497662913197303</v>
      </c>
      <c r="BI22" s="13">
        <f t="shared" si="17"/>
        <v>-16.619909755719249</v>
      </c>
      <c r="BJ22" s="13">
        <f t="shared" si="17"/>
        <v>13.785570907544951</v>
      </c>
      <c r="BK22" s="13">
        <f t="shared" si="17"/>
        <v>3.405299064979971</v>
      </c>
      <c r="BL22" s="13">
        <f t="shared" si="17"/>
        <v>22.219625748663276</v>
      </c>
      <c r="BM22" s="13">
        <f t="shared" si="17"/>
        <v>56.301701420809877</v>
      </c>
      <c r="BN22" s="13">
        <f t="shared" si="17"/>
        <v>14.331133202775234</v>
      </c>
      <c r="BO22" s="13"/>
      <c r="BP22" s="119">
        <v>12225.540013999998</v>
      </c>
      <c r="BQ22" s="119">
        <v>13449.025022</v>
      </c>
      <c r="BR22" s="119"/>
      <c r="BS22" s="119"/>
      <c r="BT22" s="119"/>
      <c r="BU22" s="119">
        <f>+BQ22/BP22*100-100</f>
        <v>10.007615259521742</v>
      </c>
      <c r="BV22" s="17"/>
      <c r="BW22" s="71" t="s">
        <v>42</v>
      </c>
      <c r="BX22" s="20"/>
      <c r="BY22" s="54"/>
    </row>
    <row r="23" spans="2:77" ht="32.1" customHeight="1" x14ac:dyDescent="0.2">
      <c r="B23" s="21">
        <v>51</v>
      </c>
      <c r="C23" s="22" t="s">
        <v>43</v>
      </c>
      <c r="D23" s="23"/>
      <c r="E23" s="17">
        <v>85.993994000000001</v>
      </c>
      <c r="F23" s="17">
        <v>568.90450999999996</v>
      </c>
      <c r="G23" s="17">
        <v>258.66005899999999</v>
      </c>
      <c r="H23" s="17">
        <v>364.81339100000002</v>
      </c>
      <c r="I23" s="17">
        <v>737.51940400000001</v>
      </c>
      <c r="J23" s="17">
        <v>222.498062</v>
      </c>
      <c r="K23" s="24">
        <v>327.78</v>
      </c>
      <c r="L23" s="24">
        <v>1020.832612</v>
      </c>
      <c r="M23" s="24">
        <v>1674.517664</v>
      </c>
      <c r="N23" s="24">
        <v>1394.8124869999999</v>
      </c>
      <c r="O23" s="17">
        <v>1325.0377109999999</v>
      </c>
      <c r="P23" s="17">
        <v>2596.2797249999999</v>
      </c>
      <c r="Q23" s="17">
        <v>588.03612399999997</v>
      </c>
      <c r="R23" s="17">
        <v>814.39719000000002</v>
      </c>
      <c r="S23" s="17">
        <v>2219.7406019999999</v>
      </c>
      <c r="T23" s="17">
        <v>4213.5562460000001</v>
      </c>
      <c r="U23" s="17">
        <v>4296.1173479999989</v>
      </c>
      <c r="V23" s="17">
        <v>4268.7043960000001</v>
      </c>
      <c r="W23" s="17">
        <v>4746.7535010000001</v>
      </c>
      <c r="X23" s="17">
        <v>4265.4009370000003</v>
      </c>
      <c r="Y23" s="81">
        <v>6819.6011779999999</v>
      </c>
      <c r="Z23" s="81">
        <v>8474.7868200000012</v>
      </c>
      <c r="AA23" s="81">
        <v>7248.4466469999998</v>
      </c>
      <c r="AB23" s="81">
        <v>9715.3710069999997</v>
      </c>
      <c r="AC23" s="81">
        <v>8258.0626940000002</v>
      </c>
      <c r="AD23" s="81">
        <v>9626.8801420000018</v>
      </c>
      <c r="AE23" s="81">
        <v>10188.823799</v>
      </c>
      <c r="AF23" s="81">
        <v>8795.1526950000007</v>
      </c>
      <c r="AG23" s="81">
        <v>6161.773052999999</v>
      </c>
      <c r="AH23" s="81">
        <v>3535.2346959999995</v>
      </c>
      <c r="AI23" s="81">
        <v>7926.9520470000007</v>
      </c>
      <c r="AJ23" s="81">
        <v>6728.0622109999995</v>
      </c>
      <c r="AK23" s="81">
        <v>7976.542081999999</v>
      </c>
      <c r="AL23" s="81">
        <v>18182.467414000002</v>
      </c>
      <c r="AM23" s="81">
        <v>17719.169571999999</v>
      </c>
      <c r="AN23" s="26"/>
      <c r="AO23" s="19">
        <v>211.43834645188849</v>
      </c>
      <c r="AP23" s="19">
        <v>64.034499321030694</v>
      </c>
      <c r="AQ23" s="19">
        <v>-16.703626543529865</v>
      </c>
      <c r="AR23" s="19">
        <v>-5.002448476072459</v>
      </c>
      <c r="AS23" s="17">
        <f t="shared" si="15"/>
        <v>95.940062946631116</v>
      </c>
      <c r="AT23" s="17">
        <f t="shared" si="3"/>
        <v>-77.350817851493261</v>
      </c>
      <c r="AU23" s="17">
        <f t="shared" si="4"/>
        <v>38.494415013183811</v>
      </c>
      <c r="AV23" s="17">
        <f t="shared" si="16"/>
        <v>172.562409258804</v>
      </c>
      <c r="AW23" s="17" t="e">
        <f>+#REF!/S23*100-100</f>
        <v>#REF!</v>
      </c>
      <c r="AX23" s="17">
        <f t="shared" ref="AX23:AX30" si="18">+W23/V23*100-100</f>
        <v>11.198927371217309</v>
      </c>
      <c r="AY23" s="17">
        <f t="shared" ref="AY23:AY30" si="19">+X23/W23*100-100</f>
        <v>-10.140669067786916</v>
      </c>
      <c r="AZ23" s="17">
        <f t="shared" ref="AZ23:AZ30" si="20">+Y23/X23*100-100</f>
        <v>59.881832416824437</v>
      </c>
      <c r="BA23" s="17">
        <f t="shared" ref="BA23:BA30" si="21">+Z23/Y23*100-100</f>
        <v>24.271003520552227</v>
      </c>
      <c r="BB23" s="17">
        <f t="shared" ref="BB23:BN30" si="22">+AA23/Z23*100-100</f>
        <v>-14.470454526430217</v>
      </c>
      <c r="BC23" s="17">
        <f t="shared" si="22"/>
        <v>34.033834835785314</v>
      </c>
      <c r="BD23" s="17">
        <f t="shared" si="22"/>
        <v>-15.000027399365379</v>
      </c>
      <c r="BE23" s="17">
        <f t="shared" si="22"/>
        <v>16.57552744173924</v>
      </c>
      <c r="BF23" s="17">
        <f t="shared" si="22"/>
        <v>5.8372354149124561</v>
      </c>
      <c r="BG23" s="17">
        <f t="shared" si="22"/>
        <v>-13.678429733339613</v>
      </c>
      <c r="BH23" s="17">
        <f t="shared" si="22"/>
        <v>-29.94126120740421</v>
      </c>
      <c r="BI23" s="17">
        <f t="shared" si="22"/>
        <v>-42.626340412216415</v>
      </c>
      <c r="BJ23" s="17">
        <f t="shared" si="22"/>
        <v>124.22703805122427</v>
      </c>
      <c r="BK23" s="17">
        <f t="shared" si="22"/>
        <v>-15.124222133445699</v>
      </c>
      <c r="BL23" s="17">
        <f t="shared" si="22"/>
        <v>18.55630688073613</v>
      </c>
      <c r="BM23" s="17">
        <f t="shared" si="22"/>
        <v>127.94924451073689</v>
      </c>
      <c r="BN23" s="17">
        <f t="shared" si="22"/>
        <v>-2.5480471459185878</v>
      </c>
      <c r="BO23" s="17"/>
      <c r="BP23" s="120">
        <v>3871.7425480000002</v>
      </c>
      <c r="BQ23" s="120">
        <v>4443.08385</v>
      </c>
      <c r="BR23" s="120"/>
      <c r="BS23" s="120"/>
      <c r="BT23" s="120"/>
      <c r="BU23" s="120">
        <f>+BQ23/BP23*100-100</f>
        <v>14.756696627339892</v>
      </c>
      <c r="BV23" s="17"/>
      <c r="BW23" s="52">
        <v>51</v>
      </c>
      <c r="BX23" s="31" t="s">
        <v>44</v>
      </c>
    </row>
    <row r="24" spans="2:77" ht="32.1" customHeight="1" x14ac:dyDescent="0.2">
      <c r="B24" s="21">
        <v>61</v>
      </c>
      <c r="C24" s="22" t="s">
        <v>45</v>
      </c>
      <c r="D24" s="23"/>
      <c r="E24" s="17">
        <v>74.91743799999999</v>
      </c>
      <c r="F24" s="17">
        <v>219.87709700000002</v>
      </c>
      <c r="G24" s="17">
        <v>227.37169699999998</v>
      </c>
      <c r="H24" s="17">
        <v>242.057502</v>
      </c>
      <c r="I24" s="17">
        <v>310.49833699999999</v>
      </c>
      <c r="J24" s="17">
        <v>201.395612</v>
      </c>
      <c r="K24" s="24">
        <v>333.56700000000001</v>
      </c>
      <c r="L24" s="24">
        <v>763.61876199999995</v>
      </c>
      <c r="M24" s="24">
        <v>1008.604915</v>
      </c>
      <c r="N24" s="24">
        <v>1080.9051529999999</v>
      </c>
      <c r="O24" s="17">
        <v>941.64498700000001</v>
      </c>
      <c r="P24" s="17">
        <v>1291.4612540000001</v>
      </c>
      <c r="Q24" s="17">
        <v>707.53138799999999</v>
      </c>
      <c r="R24" s="17">
        <v>739.31624899999997</v>
      </c>
      <c r="S24" s="17">
        <v>917.18568000000005</v>
      </c>
      <c r="T24" s="17">
        <v>1439.6805099999999</v>
      </c>
      <c r="U24" s="17">
        <v>1838.6820809999997</v>
      </c>
      <c r="V24" s="17">
        <v>2296.6861289999997</v>
      </c>
      <c r="W24" s="17">
        <v>3027.3576290000001</v>
      </c>
      <c r="X24" s="17">
        <v>2619.2944270000003</v>
      </c>
      <c r="Y24" s="81">
        <v>3499.1912149999998</v>
      </c>
      <c r="Z24" s="81">
        <v>4337.3800300000003</v>
      </c>
      <c r="AA24" s="81">
        <v>4352.5540719999999</v>
      </c>
      <c r="AB24" s="81">
        <v>5021.4362999999994</v>
      </c>
      <c r="AC24" s="81">
        <v>4696.5450379999993</v>
      </c>
      <c r="AD24" s="81">
        <v>3764.2422430000001</v>
      </c>
      <c r="AE24" s="81">
        <v>3326.9096869999998</v>
      </c>
      <c r="AF24" s="81">
        <v>3495.127375</v>
      </c>
      <c r="AG24" s="81">
        <v>3248.9211030000001</v>
      </c>
      <c r="AH24" s="81">
        <v>3591.4056969999997</v>
      </c>
      <c r="AI24" s="81">
        <v>2879.8725080000004</v>
      </c>
      <c r="AJ24" s="81">
        <v>3468.1872309999999</v>
      </c>
      <c r="AK24" s="81">
        <v>4469.957891</v>
      </c>
      <c r="AL24" s="81">
        <v>6968.9300870000006</v>
      </c>
      <c r="AM24" s="81">
        <v>11984.938272000001</v>
      </c>
      <c r="AN24" s="26"/>
      <c r="AO24" s="19">
        <v>128.92515206840005</v>
      </c>
      <c r="AP24" s="19">
        <v>32.082259524157678</v>
      </c>
      <c r="AQ24" s="19">
        <v>7.1683408364116445</v>
      </c>
      <c r="AR24" s="19">
        <v>-12.883661958081163</v>
      </c>
      <c r="AS24" s="17">
        <f t="shared" si="15"/>
        <v>37.14948540367476</v>
      </c>
      <c r="AT24" s="17">
        <f t="shared" si="3"/>
        <v>-45.214663946859687</v>
      </c>
      <c r="AU24" s="17">
        <f t="shared" si="4"/>
        <v>4.4923605565891904</v>
      </c>
      <c r="AV24" s="17">
        <f t="shared" si="16"/>
        <v>24.058639484873538</v>
      </c>
      <c r="AW24" s="17" t="e">
        <f>+#REF!/S24*100-100</f>
        <v>#REF!</v>
      </c>
      <c r="AX24" s="17">
        <f t="shared" si="18"/>
        <v>31.814164363771482</v>
      </c>
      <c r="AY24" s="17">
        <f t="shared" si="19"/>
        <v>-13.479187199128233</v>
      </c>
      <c r="AZ24" s="17">
        <f t="shared" si="20"/>
        <v>33.592893526207604</v>
      </c>
      <c r="BA24" s="17">
        <f t="shared" si="21"/>
        <v>23.953787132493147</v>
      </c>
      <c r="BB24" s="17">
        <f t="shared" si="22"/>
        <v>0.34984349757334599</v>
      </c>
      <c r="BC24" s="17">
        <f t="shared" si="22"/>
        <v>15.367579975695691</v>
      </c>
      <c r="BD24" s="17">
        <f t="shared" si="22"/>
        <v>-6.4700862978188098</v>
      </c>
      <c r="BE24" s="17">
        <f t="shared" si="22"/>
        <v>-19.850821986304538</v>
      </c>
      <c r="BF24" s="17">
        <f t="shared" si="22"/>
        <v>-11.618076833744311</v>
      </c>
      <c r="BG24" s="17">
        <f t="shared" si="22"/>
        <v>5.0562745558533067</v>
      </c>
      <c r="BH24" s="17">
        <f t="shared" si="22"/>
        <v>-7.0442717985349503</v>
      </c>
      <c r="BI24" s="17">
        <f t="shared" si="22"/>
        <v>10.541486947274748</v>
      </c>
      <c r="BJ24" s="17">
        <f t="shared" si="22"/>
        <v>-19.812108378464814</v>
      </c>
      <c r="BK24" s="17">
        <f t="shared" si="22"/>
        <v>20.42849887853437</v>
      </c>
      <c r="BL24" s="17">
        <f t="shared" si="22"/>
        <v>28.884561105749583</v>
      </c>
      <c r="BM24" s="17">
        <f t="shared" si="22"/>
        <v>55.905944909045672</v>
      </c>
      <c r="BN24" s="17">
        <f t="shared" si="22"/>
        <v>71.976732760699889</v>
      </c>
      <c r="BO24" s="17"/>
      <c r="BP24" s="120">
        <v>2561.7405140000001</v>
      </c>
      <c r="BQ24" s="120">
        <v>2306.244432</v>
      </c>
      <c r="BR24" s="120"/>
      <c r="BS24" s="120"/>
      <c r="BT24" s="120"/>
      <c r="BU24" s="120">
        <f t="shared" ref="BU24:BU30" si="23">+BQ24/BP24*100-100</f>
        <v>-9.9735348136825337</v>
      </c>
      <c r="BV24" s="17"/>
      <c r="BW24" s="52">
        <v>61</v>
      </c>
      <c r="BX24" s="27" t="s">
        <v>46</v>
      </c>
    </row>
    <row r="25" spans="2:77" ht="32.1" customHeight="1" x14ac:dyDescent="0.2">
      <c r="B25" s="21">
        <v>62</v>
      </c>
      <c r="C25" s="22" t="s">
        <v>47</v>
      </c>
      <c r="D25" s="23"/>
      <c r="E25" s="17">
        <v>85.439873000000006</v>
      </c>
      <c r="F25" s="17">
        <v>196.304157</v>
      </c>
      <c r="G25" s="17">
        <v>240.929068</v>
      </c>
      <c r="H25" s="17">
        <v>268.72394700000001</v>
      </c>
      <c r="I25" s="17">
        <v>342.856517</v>
      </c>
      <c r="J25" s="17">
        <v>242.434111</v>
      </c>
      <c r="K25" s="24">
        <v>464.745</v>
      </c>
      <c r="L25" s="24">
        <v>825.65108199999997</v>
      </c>
      <c r="M25" s="24">
        <v>909.31466999999998</v>
      </c>
      <c r="N25" s="24">
        <v>961.71365700000001</v>
      </c>
      <c r="O25" s="17">
        <v>813.39679100000001</v>
      </c>
      <c r="P25" s="17">
        <v>1016.938761</v>
      </c>
      <c r="Q25" s="17">
        <v>826.96616500000005</v>
      </c>
      <c r="R25" s="17">
        <v>920.40874199999996</v>
      </c>
      <c r="S25" s="17">
        <v>1265.361398</v>
      </c>
      <c r="T25" s="17">
        <v>1910.7854639999998</v>
      </c>
      <c r="U25" s="17">
        <v>2506.049278</v>
      </c>
      <c r="V25" s="17">
        <v>3248.4637720000001</v>
      </c>
      <c r="W25" s="17">
        <v>3914.1443459999996</v>
      </c>
      <c r="X25" s="17">
        <v>4090.1119670000007</v>
      </c>
      <c r="Y25" s="81">
        <v>5303.2314729999998</v>
      </c>
      <c r="Z25" s="81">
        <v>6452.8764500000016</v>
      </c>
      <c r="AA25" s="81">
        <v>5893.3616369999991</v>
      </c>
      <c r="AB25" s="81">
        <v>6834.5758320000014</v>
      </c>
      <c r="AC25" s="81">
        <v>6956.8909289999992</v>
      </c>
      <c r="AD25" s="81">
        <v>6225.4183910000002</v>
      </c>
      <c r="AE25" s="81">
        <v>5658.5919269999995</v>
      </c>
      <c r="AF25" s="81">
        <v>5208.0519490000006</v>
      </c>
      <c r="AG25" s="81">
        <v>4722.1305199999997</v>
      </c>
      <c r="AH25" s="81">
        <v>3859.1390630000005</v>
      </c>
      <c r="AI25" s="81">
        <v>3560.3779860000004</v>
      </c>
      <c r="AJ25" s="81">
        <v>4100.9385059999995</v>
      </c>
      <c r="AK25" s="81">
        <v>5621.1786309999998</v>
      </c>
      <c r="AL25" s="81">
        <v>7342.7985120000012</v>
      </c>
      <c r="AM25" s="81">
        <v>8689.3833489999997</v>
      </c>
      <c r="AN25" s="26"/>
      <c r="AO25" s="19">
        <v>77.656797168339608</v>
      </c>
      <c r="AP25" s="19">
        <v>10.133044069577096</v>
      </c>
      <c r="AQ25" s="19">
        <v>5.7624702128692178</v>
      </c>
      <c r="AR25" s="19">
        <v>-15.422144098760569</v>
      </c>
      <c r="AS25" s="17">
        <f t="shared" si="15"/>
        <v>25.02369965705951</v>
      </c>
      <c r="AT25" s="17">
        <f t="shared" si="3"/>
        <v>-18.680829493920726</v>
      </c>
      <c r="AU25" s="17">
        <f t="shared" si="4"/>
        <v>11.299443792842467</v>
      </c>
      <c r="AV25" s="17">
        <f t="shared" si="16"/>
        <v>37.478202917807579</v>
      </c>
      <c r="AW25" s="17" t="e">
        <f>+#REF!/S25*100-100</f>
        <v>#REF!</v>
      </c>
      <c r="AX25" s="17">
        <f t="shared" si="18"/>
        <v>20.492165550307377</v>
      </c>
      <c r="AY25" s="17">
        <f t="shared" si="19"/>
        <v>4.4956855303465773</v>
      </c>
      <c r="AZ25" s="17">
        <f t="shared" si="20"/>
        <v>29.659811657669451</v>
      </c>
      <c r="BA25" s="17">
        <f t="shared" si="21"/>
        <v>21.678197205856748</v>
      </c>
      <c r="BB25" s="17">
        <f t="shared" si="22"/>
        <v>-8.6707814311244391</v>
      </c>
      <c r="BC25" s="17">
        <f t="shared" si="22"/>
        <v>15.970752398611083</v>
      </c>
      <c r="BD25" s="17">
        <f t="shared" si="22"/>
        <v>1.7896516185731599</v>
      </c>
      <c r="BE25" s="17">
        <f t="shared" si="22"/>
        <v>-10.514359725704978</v>
      </c>
      <c r="BF25" s="17">
        <f t="shared" si="22"/>
        <v>-9.1050340458956782</v>
      </c>
      <c r="BG25" s="17">
        <f t="shared" si="22"/>
        <v>-7.9620510510794276</v>
      </c>
      <c r="BH25" s="17">
        <f t="shared" si="22"/>
        <v>-9.3301955080018502</v>
      </c>
      <c r="BI25" s="17">
        <f t="shared" si="22"/>
        <v>-18.275468103749049</v>
      </c>
      <c r="BJ25" s="17">
        <f t="shared" si="22"/>
        <v>-7.7416509776600435</v>
      </c>
      <c r="BK25" s="17">
        <f t="shared" si="22"/>
        <v>15.182672236643782</v>
      </c>
      <c r="BL25" s="17">
        <f t="shared" si="22"/>
        <v>37.07054184733002</v>
      </c>
      <c r="BM25" s="17">
        <f t="shared" si="22"/>
        <v>30.627382512014719</v>
      </c>
      <c r="BN25" s="17">
        <f t="shared" si="22"/>
        <v>18.338850436919046</v>
      </c>
      <c r="BO25" s="17"/>
      <c r="BP25" s="120">
        <v>1987.5487290000001</v>
      </c>
      <c r="BQ25" s="120">
        <v>2342.9190159999998</v>
      </c>
      <c r="BR25" s="120"/>
      <c r="BS25" s="120"/>
      <c r="BT25" s="120"/>
      <c r="BU25" s="120">
        <f t="shared" si="23"/>
        <v>17.879827639687491</v>
      </c>
      <c r="BV25" s="17"/>
      <c r="BW25" s="52">
        <v>62</v>
      </c>
      <c r="BX25" s="27" t="s">
        <v>48</v>
      </c>
    </row>
    <row r="26" spans="2:77" ht="32.1" customHeight="1" x14ac:dyDescent="0.2">
      <c r="B26" s="21">
        <v>63</v>
      </c>
      <c r="C26" s="22" t="s">
        <v>49</v>
      </c>
      <c r="D26" s="23"/>
      <c r="E26" s="17">
        <v>348.73846500000002</v>
      </c>
      <c r="F26" s="17">
        <v>549.06427300000007</v>
      </c>
      <c r="G26" s="17">
        <v>575.58922999999993</v>
      </c>
      <c r="H26" s="17">
        <v>510.85742599999998</v>
      </c>
      <c r="I26" s="17">
        <v>698.98764500000004</v>
      </c>
      <c r="J26" s="17">
        <v>427.69881900000001</v>
      </c>
      <c r="K26" s="24">
        <v>591.76599999999996</v>
      </c>
      <c r="L26" s="24">
        <v>804.10165700000005</v>
      </c>
      <c r="M26" s="24">
        <v>1026.266588</v>
      </c>
      <c r="N26" s="24">
        <v>1152.3408930000001</v>
      </c>
      <c r="O26" s="17">
        <v>1255.6817209999999</v>
      </c>
      <c r="P26" s="17">
        <v>1507.7267730000001</v>
      </c>
      <c r="Q26" s="17">
        <v>1447.251025</v>
      </c>
      <c r="R26" s="17">
        <v>1898.81657</v>
      </c>
      <c r="S26" s="17">
        <v>2354.6618509999998</v>
      </c>
      <c r="T26" s="17">
        <v>3184.3910940000005</v>
      </c>
      <c r="U26" s="17">
        <v>3415.3891150000004</v>
      </c>
      <c r="V26" s="17">
        <v>3736.5400949999998</v>
      </c>
      <c r="W26" s="17">
        <v>4358.5553210000007</v>
      </c>
      <c r="X26" s="17">
        <v>4948.8564629999992</v>
      </c>
      <c r="Y26" s="81">
        <v>5531.2502320000003</v>
      </c>
      <c r="Z26" s="81">
        <v>5894.8456320000005</v>
      </c>
      <c r="AA26" s="81">
        <v>5177.2911800000011</v>
      </c>
      <c r="AB26" s="81">
        <v>6375.722139999998</v>
      </c>
      <c r="AC26" s="81">
        <v>6638.0752149999998</v>
      </c>
      <c r="AD26" s="81">
        <v>5791.38501</v>
      </c>
      <c r="AE26" s="81">
        <v>5603.7241370000002</v>
      </c>
      <c r="AF26" s="81">
        <v>5790.0469790000006</v>
      </c>
      <c r="AG26" s="81">
        <v>5402.6022220000004</v>
      </c>
      <c r="AH26" s="81">
        <v>5227.8233049999999</v>
      </c>
      <c r="AI26" s="81">
        <v>4940.4924660000006</v>
      </c>
      <c r="AJ26" s="81">
        <v>5283.8019180000001</v>
      </c>
      <c r="AK26" s="81">
        <v>5580.6783320000004</v>
      </c>
      <c r="AL26" s="81">
        <v>6565.0750200000002</v>
      </c>
      <c r="AM26" s="81">
        <v>6797.615691</v>
      </c>
      <c r="AN26" s="26"/>
      <c r="AO26" s="19">
        <v>35.881692594708056</v>
      </c>
      <c r="AP26" s="19">
        <v>27.628960724800478</v>
      </c>
      <c r="AQ26" s="19">
        <v>12.284751981032045</v>
      </c>
      <c r="AR26" s="19">
        <v>8.9679042571302574</v>
      </c>
      <c r="AS26" s="17">
        <f t="shared" si="15"/>
        <v>20.07236768560081</v>
      </c>
      <c r="AT26" s="17">
        <f t="shared" si="3"/>
        <v>-4.0110548597388345</v>
      </c>
      <c r="AU26" s="17">
        <f t="shared" si="4"/>
        <v>31.201604780345548</v>
      </c>
      <c r="AV26" s="17">
        <f t="shared" si="16"/>
        <v>24.006809725701928</v>
      </c>
      <c r="AW26" s="17" t="e">
        <f>+#REF!/S26*100-100</f>
        <v>#REF!</v>
      </c>
      <c r="AX26" s="17">
        <f t="shared" si="18"/>
        <v>16.646823269268324</v>
      </c>
      <c r="AY26" s="17">
        <f t="shared" si="19"/>
        <v>13.543504636865848</v>
      </c>
      <c r="AZ26" s="17">
        <f t="shared" si="20"/>
        <v>11.768249359306608</v>
      </c>
      <c r="BA26" s="17">
        <f t="shared" si="21"/>
        <v>6.5734758824774957</v>
      </c>
      <c r="BB26" s="17">
        <f t="shared" si="22"/>
        <v>-12.172574089214066</v>
      </c>
      <c r="BC26" s="17">
        <f t="shared" si="22"/>
        <v>23.147837707671613</v>
      </c>
      <c r="BD26" s="17">
        <f t="shared" si="22"/>
        <v>4.1148762326709942</v>
      </c>
      <c r="BE26" s="17">
        <f t="shared" si="22"/>
        <v>-12.755055909682085</v>
      </c>
      <c r="BF26" s="17">
        <f t="shared" si="22"/>
        <v>-3.2403453176738424</v>
      </c>
      <c r="BG26" s="17">
        <f t="shared" si="22"/>
        <v>3.3249824124952312</v>
      </c>
      <c r="BH26" s="17">
        <f t="shared" si="22"/>
        <v>-6.6915649977492251</v>
      </c>
      <c r="BI26" s="17">
        <f t="shared" si="22"/>
        <v>-3.2350876451403536</v>
      </c>
      <c r="BJ26" s="17">
        <f t="shared" si="22"/>
        <v>-5.4961849748286227</v>
      </c>
      <c r="BK26" s="17">
        <f t="shared" si="22"/>
        <v>6.9488913172648807</v>
      </c>
      <c r="BL26" s="17">
        <f t="shared" si="22"/>
        <v>5.6186136158634241</v>
      </c>
      <c r="BM26" s="17">
        <f t="shared" si="22"/>
        <v>17.639373377881327</v>
      </c>
      <c r="BN26" s="17">
        <f t="shared" si="22"/>
        <v>3.5420870331501533</v>
      </c>
      <c r="BO26" s="17"/>
      <c r="BP26" s="120">
        <v>1667.0768599999999</v>
      </c>
      <c r="BQ26" s="120">
        <v>1808.4147289999999</v>
      </c>
      <c r="BR26" s="120"/>
      <c r="BS26" s="120"/>
      <c r="BT26" s="120"/>
      <c r="BU26" s="120">
        <f t="shared" si="23"/>
        <v>8.478185522891863</v>
      </c>
      <c r="BV26" s="17"/>
      <c r="BW26" s="52">
        <v>63</v>
      </c>
      <c r="BX26" s="27" t="s">
        <v>50</v>
      </c>
    </row>
    <row r="27" spans="2:77" ht="32.1" customHeight="1" x14ac:dyDescent="0.2">
      <c r="B27" s="21">
        <v>112</v>
      </c>
      <c r="C27" s="22" t="s">
        <v>51</v>
      </c>
      <c r="D27" s="23"/>
      <c r="E27" s="17">
        <v>10.466781999999998</v>
      </c>
      <c r="F27" s="17">
        <v>43.233432000000001</v>
      </c>
      <c r="G27" s="17">
        <v>32.671506000000001</v>
      </c>
      <c r="H27" s="17">
        <v>49.030553999999995</v>
      </c>
      <c r="I27" s="17">
        <v>70.390293</v>
      </c>
      <c r="J27" s="17">
        <v>48.417739999999995</v>
      </c>
      <c r="K27" s="24">
        <v>87.052999999999997</v>
      </c>
      <c r="L27" s="24">
        <v>94.439978999999994</v>
      </c>
      <c r="M27" s="24">
        <v>150.389884</v>
      </c>
      <c r="N27" s="24">
        <v>162.974086</v>
      </c>
      <c r="O27" s="17">
        <v>141.59930499999999</v>
      </c>
      <c r="P27" s="17">
        <v>170.04914299999999</v>
      </c>
      <c r="Q27" s="17">
        <v>116.015349</v>
      </c>
      <c r="R27" s="17">
        <v>133.018902</v>
      </c>
      <c r="S27" s="17">
        <v>119.370239</v>
      </c>
      <c r="T27" s="17">
        <v>149.11343500000001</v>
      </c>
      <c r="U27" s="17">
        <v>270.00460100000004</v>
      </c>
      <c r="V27" s="17">
        <v>315.72164100000003</v>
      </c>
      <c r="W27" s="17">
        <v>403.28392199999996</v>
      </c>
      <c r="X27" s="17">
        <v>595.52229599999998</v>
      </c>
      <c r="Y27" s="81">
        <v>675.9529839999999</v>
      </c>
      <c r="Z27" s="81">
        <v>813.82627500000012</v>
      </c>
      <c r="AA27" s="81">
        <v>808.51189999999997</v>
      </c>
      <c r="AB27" s="81">
        <v>1426.7314860000001</v>
      </c>
      <c r="AC27" s="81">
        <v>1724.3251419999999</v>
      </c>
      <c r="AD27" s="81">
        <v>1667.0847609999998</v>
      </c>
      <c r="AE27" s="81">
        <v>1818.5954079999999</v>
      </c>
      <c r="AF27" s="81">
        <v>2060.2110070000003</v>
      </c>
      <c r="AG27" s="81">
        <v>1566.0139610000001</v>
      </c>
      <c r="AH27" s="81">
        <v>1656.2391770000002</v>
      </c>
      <c r="AI27" s="81">
        <v>1698.885665</v>
      </c>
      <c r="AJ27" s="81">
        <v>1850.673462</v>
      </c>
      <c r="AK27" s="81">
        <v>2237.6529270000001</v>
      </c>
      <c r="AL27" s="81">
        <v>2783.2846950000003</v>
      </c>
      <c r="AM27" s="81">
        <v>2775.548264</v>
      </c>
      <c r="AN27" s="26"/>
      <c r="AO27" s="19">
        <v>8.4856110645239085</v>
      </c>
      <c r="AP27" s="19">
        <v>59.243877002556303</v>
      </c>
      <c r="AQ27" s="19">
        <v>8.3677184031872827</v>
      </c>
      <c r="AR27" s="19">
        <v>-13.115447691481464</v>
      </c>
      <c r="AS27" s="17">
        <f t="shared" si="15"/>
        <v>20.091792117200001</v>
      </c>
      <c r="AT27" s="17">
        <f t="shared" si="3"/>
        <v>-31.775399185634228</v>
      </c>
      <c r="AU27" s="17">
        <f t="shared" si="4"/>
        <v>14.656296038897395</v>
      </c>
      <c r="AV27" s="17">
        <f t="shared" si="16"/>
        <v>-10.260694378607937</v>
      </c>
      <c r="AW27" s="17" t="e">
        <f>+#REF!/S27*100-100</f>
        <v>#REF!</v>
      </c>
      <c r="AX27" s="17">
        <f t="shared" si="18"/>
        <v>27.734013013064214</v>
      </c>
      <c r="AY27" s="17">
        <f t="shared" si="19"/>
        <v>47.668246491611939</v>
      </c>
      <c r="AZ27" s="17">
        <f t="shared" si="20"/>
        <v>13.505907090336706</v>
      </c>
      <c r="BA27" s="17">
        <f t="shared" si="21"/>
        <v>20.396875857271198</v>
      </c>
      <c r="BB27" s="17">
        <f t="shared" si="22"/>
        <v>-0.6530109881252173</v>
      </c>
      <c r="BC27" s="17">
        <f t="shared" si="22"/>
        <v>76.463882102415596</v>
      </c>
      <c r="BD27" s="17">
        <f t="shared" si="22"/>
        <v>20.858420727388349</v>
      </c>
      <c r="BE27" s="17">
        <f t="shared" si="22"/>
        <v>-3.3195816499902264</v>
      </c>
      <c r="BF27" s="17">
        <f t="shared" si="22"/>
        <v>9.088358945175429</v>
      </c>
      <c r="BG27" s="17">
        <f t="shared" si="22"/>
        <v>13.285835757482587</v>
      </c>
      <c r="BH27" s="17">
        <f t="shared" si="22"/>
        <v>-23.98769079093654</v>
      </c>
      <c r="BI27" s="17">
        <f t="shared" si="22"/>
        <v>5.7614566821859938</v>
      </c>
      <c r="BJ27" s="17">
        <f t="shared" si="22"/>
        <v>2.574899120382284</v>
      </c>
      <c r="BK27" s="17">
        <f t="shared" si="22"/>
        <v>8.9345504601688503</v>
      </c>
      <c r="BL27" s="17">
        <f t="shared" si="22"/>
        <v>20.910196906470802</v>
      </c>
      <c r="BM27" s="17">
        <f t="shared" si="22"/>
        <v>24.384110753561927</v>
      </c>
      <c r="BN27" s="17">
        <f t="shared" si="22"/>
        <v>-0.27796046210789882</v>
      </c>
      <c r="BO27" s="17"/>
      <c r="BP27" s="120">
        <v>743.17585499999996</v>
      </c>
      <c r="BQ27" s="120">
        <v>994.49879399999998</v>
      </c>
      <c r="BR27" s="120"/>
      <c r="BS27" s="120"/>
      <c r="BT27" s="120"/>
      <c r="BU27" s="120">
        <f t="shared" si="23"/>
        <v>33.817425217615551</v>
      </c>
      <c r="BV27" s="17"/>
      <c r="BW27" s="52">
        <v>112</v>
      </c>
      <c r="BX27" s="27" t="s">
        <v>52</v>
      </c>
    </row>
    <row r="28" spans="2:77" ht="32.1" customHeight="1" x14ac:dyDescent="0.2">
      <c r="B28" s="21">
        <v>122</v>
      </c>
      <c r="C28" s="22" t="s">
        <v>53</v>
      </c>
      <c r="D28" s="23"/>
      <c r="E28" s="17">
        <v>106.473091</v>
      </c>
      <c r="F28" s="17">
        <v>431.93420899999995</v>
      </c>
      <c r="G28" s="17">
        <v>146.28637799999998</v>
      </c>
      <c r="H28" s="17">
        <v>222.844717</v>
      </c>
      <c r="I28" s="17">
        <v>218.98020700000001</v>
      </c>
      <c r="J28" s="17">
        <v>164.54946100000001</v>
      </c>
      <c r="K28" s="24">
        <v>521.14499999999998</v>
      </c>
      <c r="L28" s="24">
        <v>555.09821799999997</v>
      </c>
      <c r="M28" s="24">
        <v>353.28854100000001</v>
      </c>
      <c r="N28" s="24">
        <v>347.106651</v>
      </c>
      <c r="O28" s="17">
        <v>302.676062</v>
      </c>
      <c r="P28" s="17">
        <v>320.477237</v>
      </c>
      <c r="Q28" s="17">
        <v>243.06322599999999</v>
      </c>
      <c r="R28" s="17">
        <v>303.34862199999998</v>
      </c>
      <c r="S28" s="17">
        <v>403.79988400000002</v>
      </c>
      <c r="T28" s="17">
        <v>528.14524699999993</v>
      </c>
      <c r="U28" s="17">
        <v>645.06991399999993</v>
      </c>
      <c r="V28" s="17">
        <v>755.3014720000001</v>
      </c>
      <c r="W28" s="17">
        <v>953.99160700000004</v>
      </c>
      <c r="X28" s="17">
        <v>1002.708468</v>
      </c>
      <c r="Y28" s="81">
        <v>1365.553171</v>
      </c>
      <c r="Z28" s="81">
        <v>1816.156907</v>
      </c>
      <c r="AA28" s="81">
        <v>1387.324247</v>
      </c>
      <c r="AB28" s="81">
        <v>2244.0581050000001</v>
      </c>
      <c r="AC28" s="81">
        <v>2491.3298650000002</v>
      </c>
      <c r="AD28" s="81">
        <v>2307.1697650000006</v>
      </c>
      <c r="AE28" s="81">
        <v>2162.7728640000005</v>
      </c>
      <c r="AF28" s="81">
        <v>2396.1942400000003</v>
      </c>
      <c r="AG28" s="81">
        <v>2421.8253189999996</v>
      </c>
      <c r="AH28" s="81">
        <v>2189.2882259999997</v>
      </c>
      <c r="AI28" s="81">
        <v>2230.4532200000003</v>
      </c>
      <c r="AJ28" s="81">
        <v>2431.9543649999996</v>
      </c>
      <c r="AK28" s="81">
        <v>3613.7023789999994</v>
      </c>
      <c r="AL28" s="81">
        <v>4132.8690160000006</v>
      </c>
      <c r="AM28" s="81">
        <v>4389.483201</v>
      </c>
      <c r="AN28" s="26"/>
      <c r="AO28" s="19">
        <v>6.5151192086655385</v>
      </c>
      <c r="AP28" s="19">
        <v>-36.355670123949125</v>
      </c>
      <c r="AQ28" s="19">
        <v>-1.7498133345909963</v>
      </c>
      <c r="AR28" s="19">
        <v>-12.800270139450603</v>
      </c>
      <c r="AS28" s="17">
        <f t="shared" si="15"/>
        <v>5.8812629192988481</v>
      </c>
      <c r="AT28" s="17">
        <f t="shared" si="3"/>
        <v>-24.155853228352697</v>
      </c>
      <c r="AU28" s="17">
        <f t="shared" si="4"/>
        <v>24.802351631751975</v>
      </c>
      <c r="AV28" s="17">
        <f t="shared" si="16"/>
        <v>33.114131634328004</v>
      </c>
      <c r="AW28" s="17" t="e">
        <f>+#REF!/S28*100-100</f>
        <v>#REF!</v>
      </c>
      <c r="AX28" s="17">
        <f t="shared" si="18"/>
        <v>26.306070140956891</v>
      </c>
      <c r="AY28" s="17">
        <f t="shared" si="19"/>
        <v>5.1066341299583371</v>
      </c>
      <c r="AZ28" s="17">
        <f t="shared" si="20"/>
        <v>36.186460429892378</v>
      </c>
      <c r="BA28" s="17">
        <f t="shared" si="21"/>
        <v>32.997890200791034</v>
      </c>
      <c r="BB28" s="17">
        <f t="shared" si="22"/>
        <v>-23.612093115256371</v>
      </c>
      <c r="BC28" s="17">
        <f t="shared" si="22"/>
        <v>61.754406718734458</v>
      </c>
      <c r="BD28" s="17">
        <f t="shared" si="22"/>
        <v>11.018955322460329</v>
      </c>
      <c r="BE28" s="17">
        <f t="shared" si="22"/>
        <v>-7.3920399938688774</v>
      </c>
      <c r="BF28" s="17">
        <f t="shared" si="22"/>
        <v>-6.2586162141388968</v>
      </c>
      <c r="BG28" s="17">
        <f t="shared" si="22"/>
        <v>10.792690248956234</v>
      </c>
      <c r="BH28" s="17">
        <f t="shared" si="22"/>
        <v>1.0696578170557416</v>
      </c>
      <c r="BI28" s="17">
        <f t="shared" si="22"/>
        <v>-9.60172854646747</v>
      </c>
      <c r="BJ28" s="17">
        <f t="shared" si="22"/>
        <v>1.880291206572295</v>
      </c>
      <c r="BK28" s="17">
        <f t="shared" si="22"/>
        <v>9.0340897174252035</v>
      </c>
      <c r="BL28" s="17">
        <f t="shared" si="22"/>
        <v>48.592524226909148</v>
      </c>
      <c r="BM28" s="17">
        <f t="shared" si="22"/>
        <v>14.366613034238512</v>
      </c>
      <c r="BN28" s="17">
        <f t="shared" si="22"/>
        <v>6.2091052004441138</v>
      </c>
      <c r="BO28" s="17"/>
      <c r="BP28" s="120">
        <v>979.61248899999998</v>
      </c>
      <c r="BQ28" s="120">
        <v>1086.887191</v>
      </c>
      <c r="BR28" s="120"/>
      <c r="BS28" s="120"/>
      <c r="BT28" s="120"/>
      <c r="BU28" s="120">
        <f t="shared" si="23"/>
        <v>10.950728293542625</v>
      </c>
      <c r="BV28" s="17"/>
      <c r="BW28" s="52">
        <v>122</v>
      </c>
      <c r="BX28" s="27" t="s">
        <v>54</v>
      </c>
    </row>
    <row r="29" spans="2:77" ht="32.1" customHeight="1" x14ac:dyDescent="0.2">
      <c r="B29" s="21">
        <v>321</v>
      </c>
      <c r="C29" s="22" t="s">
        <v>55</v>
      </c>
      <c r="D29" s="23"/>
      <c r="E29" s="17">
        <v>8.6918749999999996</v>
      </c>
      <c r="F29" s="17">
        <v>29.474151000000003</v>
      </c>
      <c r="G29" s="17">
        <v>43.202262000000005</v>
      </c>
      <c r="H29" s="17">
        <v>60.447451000000001</v>
      </c>
      <c r="I29" s="17">
        <v>78.853632000000005</v>
      </c>
      <c r="J29" s="17">
        <v>49.875245999999997</v>
      </c>
      <c r="K29" s="24">
        <v>59.639000000000003</v>
      </c>
      <c r="L29" s="24">
        <v>144.92371199999999</v>
      </c>
      <c r="M29" s="24">
        <v>147.13394700000001</v>
      </c>
      <c r="N29" s="24">
        <v>158.09859599999999</v>
      </c>
      <c r="O29" s="17">
        <v>242.48898</v>
      </c>
      <c r="P29" s="17">
        <v>251.89979199999999</v>
      </c>
      <c r="Q29" s="17">
        <v>120.58765</v>
      </c>
      <c r="R29" s="17">
        <v>165.92929699999999</v>
      </c>
      <c r="S29" s="17">
        <v>216.82162500000001</v>
      </c>
      <c r="T29" s="17">
        <v>556.01220000000001</v>
      </c>
      <c r="U29" s="17">
        <v>711.55285599999991</v>
      </c>
      <c r="V29" s="17">
        <v>1083.6682840000001</v>
      </c>
      <c r="W29" s="17">
        <v>1172.1790269999999</v>
      </c>
      <c r="X29" s="17">
        <v>1190.5857699999999</v>
      </c>
      <c r="Y29" s="81">
        <v>1343.2315330000004</v>
      </c>
      <c r="Z29" s="81">
        <v>1662.2616329999996</v>
      </c>
      <c r="AA29" s="81">
        <v>1674.6334929999998</v>
      </c>
      <c r="AB29" s="81">
        <v>1500.831034</v>
      </c>
      <c r="AC29" s="81">
        <v>1541.0826119999999</v>
      </c>
      <c r="AD29" s="81">
        <v>987.78914200000008</v>
      </c>
      <c r="AE29" s="81">
        <v>891.20968200000004</v>
      </c>
      <c r="AF29" s="81">
        <v>1081.0124169999999</v>
      </c>
      <c r="AG29" s="81">
        <v>1248.1364340000002</v>
      </c>
      <c r="AH29" s="81">
        <v>762.76199900000006</v>
      </c>
      <c r="AI29" s="81">
        <v>386.72840099999996</v>
      </c>
      <c r="AJ29" s="81">
        <v>302.17410500000005</v>
      </c>
      <c r="AK29" s="81">
        <v>362.08614</v>
      </c>
      <c r="AL29" s="81">
        <v>632.7227240000002</v>
      </c>
      <c r="AM29" s="81">
        <v>745.40351499999997</v>
      </c>
      <c r="AN29" s="26"/>
      <c r="AO29" s="19">
        <v>143.00157950334511</v>
      </c>
      <c r="AP29" s="19">
        <v>1.5251023931818821</v>
      </c>
      <c r="AQ29" s="19">
        <v>7.452154464394269</v>
      </c>
      <c r="AR29" s="19">
        <v>53.378326016253794</v>
      </c>
      <c r="AS29" s="17">
        <f t="shared" si="15"/>
        <v>3.8809235784652998</v>
      </c>
      <c r="AT29" s="17">
        <f t="shared" si="3"/>
        <v>-52.128721884772339</v>
      </c>
      <c r="AU29" s="17">
        <f t="shared" si="4"/>
        <v>37.600572695462603</v>
      </c>
      <c r="AV29" s="17">
        <f t="shared" si="16"/>
        <v>30.671092399071654</v>
      </c>
      <c r="AW29" s="17" t="e">
        <f>+#REF!/S29*100-100</f>
        <v>#REF!</v>
      </c>
      <c r="AX29" s="17">
        <f t="shared" si="18"/>
        <v>8.1676970994566602</v>
      </c>
      <c r="AY29" s="17">
        <f t="shared" si="19"/>
        <v>1.5703013427146146</v>
      </c>
      <c r="AZ29" s="17">
        <f t="shared" si="20"/>
        <v>12.821063954090462</v>
      </c>
      <c r="BA29" s="17">
        <f t="shared" si="21"/>
        <v>23.750938848753123</v>
      </c>
      <c r="BB29" s="17">
        <f t="shared" si="22"/>
        <v>0.74427874375417957</v>
      </c>
      <c r="BC29" s="17">
        <f t="shared" si="22"/>
        <v>-10.378537138215464</v>
      </c>
      <c r="BD29" s="17">
        <f t="shared" si="22"/>
        <v>2.681952670762783</v>
      </c>
      <c r="BE29" s="17">
        <f t="shared" si="22"/>
        <v>-35.902907844891047</v>
      </c>
      <c r="BF29" s="17">
        <f t="shared" si="22"/>
        <v>-9.7773356573299992</v>
      </c>
      <c r="BG29" s="17">
        <f t="shared" si="22"/>
        <v>21.297202985279043</v>
      </c>
      <c r="BH29" s="17">
        <f t="shared" si="22"/>
        <v>15.459953500238129</v>
      </c>
      <c r="BI29" s="17">
        <f t="shared" si="22"/>
        <v>-38.887930980788923</v>
      </c>
      <c r="BJ29" s="17">
        <f t="shared" si="22"/>
        <v>-49.298942329716141</v>
      </c>
      <c r="BK29" s="17">
        <f t="shared" si="22"/>
        <v>-21.86399958765891</v>
      </c>
      <c r="BL29" s="17">
        <f t="shared" si="22"/>
        <v>19.826991793356981</v>
      </c>
      <c r="BM29" s="17">
        <f t="shared" si="22"/>
        <v>74.743701595427041</v>
      </c>
      <c r="BN29" s="17">
        <f t="shared" si="22"/>
        <v>17.808873733449104</v>
      </c>
      <c r="BO29" s="17"/>
      <c r="BP29" s="120">
        <v>176.48815900000002</v>
      </c>
      <c r="BQ29" s="120">
        <v>276.07961599999999</v>
      </c>
      <c r="BR29" s="120"/>
      <c r="BS29" s="120"/>
      <c r="BT29" s="120"/>
      <c r="BU29" s="120">
        <f t="shared" si="23"/>
        <v>56.429540408997042</v>
      </c>
      <c r="BV29" s="17"/>
      <c r="BW29" s="52">
        <v>321</v>
      </c>
      <c r="BX29" s="27" t="s">
        <v>56</v>
      </c>
    </row>
    <row r="30" spans="2:77" ht="32.1" customHeight="1" x14ac:dyDescent="0.2">
      <c r="B30" s="21">
        <v>522</v>
      </c>
      <c r="C30" s="22" t="s">
        <v>57</v>
      </c>
      <c r="D30" s="23"/>
      <c r="E30" s="17">
        <v>16.878171999999999</v>
      </c>
      <c r="F30" s="17">
        <v>36.785856000000003</v>
      </c>
      <c r="G30" s="17">
        <v>50.331496000000001</v>
      </c>
      <c r="H30" s="17">
        <v>53.390879999999996</v>
      </c>
      <c r="I30" s="17">
        <v>67.627162999999996</v>
      </c>
      <c r="J30" s="17">
        <v>24.428425000000001</v>
      </c>
      <c r="K30" s="24">
        <v>30.789000000000001</v>
      </c>
      <c r="L30" s="17">
        <v>57.562520999999997</v>
      </c>
      <c r="M30" s="24">
        <v>65.318331999999998</v>
      </c>
      <c r="N30" s="24">
        <v>69.649756999999994</v>
      </c>
      <c r="O30" s="17">
        <v>39.946823000000002</v>
      </c>
      <c r="P30" s="17">
        <v>65.184708999999998</v>
      </c>
      <c r="Q30" s="17">
        <v>34.223390000000002</v>
      </c>
      <c r="R30" s="17">
        <v>32.742234000000003</v>
      </c>
      <c r="S30" s="17">
        <v>39.455952000000003</v>
      </c>
      <c r="T30" s="17">
        <v>118.59272999999999</v>
      </c>
      <c r="U30" s="17">
        <v>292.43508200000002</v>
      </c>
      <c r="V30" s="17">
        <v>411.24436300000002</v>
      </c>
      <c r="W30" s="17">
        <v>117.75663699999998</v>
      </c>
      <c r="X30" s="17">
        <v>577.22656600000005</v>
      </c>
      <c r="Y30" s="81">
        <v>196.91787400000001</v>
      </c>
      <c r="Z30" s="81">
        <v>240.133815</v>
      </c>
      <c r="AA30" s="81">
        <v>157.12845499999997</v>
      </c>
      <c r="AB30" s="81">
        <v>231.75631799999999</v>
      </c>
      <c r="AC30" s="81">
        <v>276.27274900000003</v>
      </c>
      <c r="AD30" s="81">
        <v>330.35230700000005</v>
      </c>
      <c r="AE30" s="81">
        <v>347.41591399999999</v>
      </c>
      <c r="AF30" s="81">
        <v>1986.4542639999997</v>
      </c>
      <c r="AG30" s="81">
        <v>649.42451099999994</v>
      </c>
      <c r="AH30" s="81">
        <v>374.01643299999995</v>
      </c>
      <c r="AI30" s="81">
        <v>494.123312</v>
      </c>
      <c r="AJ30" s="81">
        <v>773.37993999999992</v>
      </c>
      <c r="AK30" s="81">
        <v>618.76398099999983</v>
      </c>
      <c r="AL30" s="81">
        <v>1033.490108</v>
      </c>
      <c r="AM30" s="81">
        <v>1367.6822529999997</v>
      </c>
      <c r="AN30" s="26"/>
      <c r="AO30" s="19">
        <v>86.958072688297733</v>
      </c>
      <c r="AP30" s="19">
        <v>13.473716691456232</v>
      </c>
      <c r="AQ30" s="19">
        <v>6.6312547601490905</v>
      </c>
      <c r="AR30" s="19">
        <v>-42.646141608218379</v>
      </c>
      <c r="AS30" s="17">
        <f t="shared" si="15"/>
        <v>63.178706351691574</v>
      </c>
      <c r="AT30" s="17">
        <f t="shared" si="3"/>
        <v>-47.497824988372649</v>
      </c>
      <c r="AU30" s="17">
        <f t="shared" si="4"/>
        <v>-4.3279055640016821</v>
      </c>
      <c r="AV30" s="17">
        <f t="shared" si="16"/>
        <v>20.504764580205489</v>
      </c>
      <c r="AW30" s="17" t="e">
        <f>+#REF!/S30*100-100</f>
        <v>#REF!</v>
      </c>
      <c r="AX30" s="17">
        <f t="shared" si="18"/>
        <v>-71.365774805769206</v>
      </c>
      <c r="AY30" s="17">
        <f t="shared" si="19"/>
        <v>390.18601473817574</v>
      </c>
      <c r="AZ30" s="17">
        <f t="shared" si="20"/>
        <v>-65.885514354514299</v>
      </c>
      <c r="BA30" s="17">
        <f t="shared" si="21"/>
        <v>21.946174881006471</v>
      </c>
      <c r="BB30" s="17">
        <f t="shared" si="22"/>
        <v>-34.566293797481222</v>
      </c>
      <c r="BC30" s="17">
        <f t="shared" si="22"/>
        <v>47.494811172171239</v>
      </c>
      <c r="BD30" s="17">
        <f t="shared" si="22"/>
        <v>19.208292306404374</v>
      </c>
      <c r="BE30" s="17">
        <f t="shared" si="22"/>
        <v>19.574698625089511</v>
      </c>
      <c r="BF30" s="17">
        <f t="shared" si="22"/>
        <v>5.1652755674565185</v>
      </c>
      <c r="BG30" s="17">
        <f t="shared" si="22"/>
        <v>471.77987074017574</v>
      </c>
      <c r="BH30" s="17">
        <f t="shared" si="22"/>
        <v>-67.307351456846831</v>
      </c>
      <c r="BI30" s="17">
        <f t="shared" si="22"/>
        <v>-42.408020229467446</v>
      </c>
      <c r="BJ30" s="17">
        <f t="shared" si="22"/>
        <v>32.112727784877848</v>
      </c>
      <c r="BK30" s="17">
        <f t="shared" si="22"/>
        <v>56.515574395728976</v>
      </c>
      <c r="BL30" s="17">
        <f t="shared" si="22"/>
        <v>-19.992238097098834</v>
      </c>
      <c r="BM30" s="17">
        <f t="shared" si="22"/>
        <v>67.024930302140575</v>
      </c>
      <c r="BN30" s="17">
        <f t="shared" si="22"/>
        <v>32.3362693472437</v>
      </c>
      <c r="BO30" s="17"/>
      <c r="BP30" s="120">
        <v>238.15486000000001</v>
      </c>
      <c r="BQ30" s="120">
        <v>190.89739399999999</v>
      </c>
      <c r="BR30" s="120"/>
      <c r="BS30" s="120"/>
      <c r="BT30" s="120"/>
      <c r="BU30" s="120">
        <f t="shared" si="23"/>
        <v>-19.843166752927075</v>
      </c>
      <c r="BV30" s="17"/>
      <c r="BW30" s="52">
        <v>522</v>
      </c>
      <c r="BX30" s="27" t="s">
        <v>58</v>
      </c>
    </row>
    <row r="31" spans="2:77" ht="32.1" customHeight="1" x14ac:dyDescent="0.2">
      <c r="B31" s="29"/>
      <c r="C31" s="9"/>
      <c r="D31" s="23"/>
      <c r="E31" s="17"/>
      <c r="F31" s="17"/>
      <c r="G31" s="17"/>
      <c r="H31" s="17"/>
      <c r="I31" s="17"/>
      <c r="J31" s="17"/>
      <c r="K31" s="24"/>
      <c r="L31" s="24"/>
      <c r="M31" s="24"/>
      <c r="N31" s="24"/>
      <c r="O31" s="17"/>
      <c r="P31" s="17"/>
      <c r="Q31" s="17"/>
      <c r="R31" s="17"/>
      <c r="S31" s="17"/>
      <c r="T31" s="17">
        <v>0</v>
      </c>
      <c r="U31" s="17">
        <v>0</v>
      </c>
      <c r="V31" s="17"/>
      <c r="W31" s="17"/>
      <c r="X31" s="17"/>
      <c r="Y31" s="81"/>
      <c r="Z31" s="81"/>
      <c r="AA31" s="81"/>
      <c r="AB31" s="81"/>
      <c r="AC31" s="81"/>
      <c r="AD31" s="81"/>
      <c r="AE31" s="81"/>
      <c r="AF31" s="81"/>
      <c r="AH31" s="81"/>
      <c r="AI31" s="81"/>
      <c r="AJ31" s="81"/>
      <c r="AK31" s="81"/>
      <c r="AL31" s="81"/>
      <c r="AM31" s="81"/>
      <c r="AN31" s="26"/>
      <c r="AO31" s="19"/>
      <c r="AP31" s="19"/>
      <c r="AQ31" s="19"/>
      <c r="AR31" s="19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20"/>
      <c r="BQ31" s="120"/>
      <c r="BR31" s="120"/>
      <c r="BS31" s="120"/>
      <c r="BT31" s="120"/>
      <c r="BU31" s="120"/>
      <c r="BV31" s="17"/>
      <c r="BW31" s="28"/>
      <c r="BX31" s="30"/>
    </row>
    <row r="32" spans="2:77" ht="32.1" customHeight="1" x14ac:dyDescent="0.2">
      <c r="B32" s="15" t="s">
        <v>59</v>
      </c>
      <c r="D32" s="16"/>
      <c r="E32" s="17">
        <v>6.8714430000000002</v>
      </c>
      <c r="F32" s="17">
        <v>31.793925999999999</v>
      </c>
      <c r="G32" s="17">
        <v>123.08160700000001</v>
      </c>
      <c r="H32" s="17">
        <v>88.772482999999994</v>
      </c>
      <c r="I32" s="17">
        <v>142.13179399999999</v>
      </c>
      <c r="J32" s="17">
        <v>102.99350800000001</v>
      </c>
      <c r="K32" s="17">
        <v>95.391000000000005</v>
      </c>
      <c r="L32" s="17">
        <v>415.97892899999715</v>
      </c>
      <c r="M32" s="24">
        <v>300.61094600000001</v>
      </c>
      <c r="N32" s="17">
        <v>371.54325499999999</v>
      </c>
      <c r="O32" s="17">
        <v>327.18936200000002</v>
      </c>
      <c r="P32" s="17">
        <f>+P33</f>
        <v>231.08632700000001</v>
      </c>
      <c r="Q32" s="17">
        <f>+Q33</f>
        <v>379.76820500000002</v>
      </c>
      <c r="R32" s="53">
        <f>+R33</f>
        <v>610.45027900000002</v>
      </c>
      <c r="S32" s="53">
        <f>+S33</f>
        <v>465.70078599999999</v>
      </c>
      <c r="T32" s="53">
        <v>492.61249900000001</v>
      </c>
      <c r="U32" s="53">
        <v>567.34546200000011</v>
      </c>
      <c r="V32" s="17">
        <v>507.62867299999994</v>
      </c>
      <c r="W32" s="17">
        <v>674.62898700000005</v>
      </c>
      <c r="X32" s="17">
        <v>666.07000399999993</v>
      </c>
      <c r="Y32" s="81">
        <v>545.73395000000005</v>
      </c>
      <c r="Z32" s="81">
        <v>738.55535999999995</v>
      </c>
      <c r="AA32" s="81">
        <v>990.16955099999996</v>
      </c>
      <c r="AB32" s="81">
        <v>638.76618900000005</v>
      </c>
      <c r="AC32" s="81">
        <v>424.494482</v>
      </c>
      <c r="AD32" s="81">
        <v>423.17417100000006</v>
      </c>
      <c r="AE32" s="81">
        <v>417.696867</v>
      </c>
      <c r="AF32" s="13">
        <v>727.64421800000014</v>
      </c>
      <c r="AG32" s="13">
        <v>788.1319279999999</v>
      </c>
      <c r="AH32" s="112">
        <v>551.46969899999988</v>
      </c>
      <c r="AI32" s="112">
        <v>567.16485100000011</v>
      </c>
      <c r="AJ32" s="112">
        <v>387.84357900000003</v>
      </c>
      <c r="AK32" s="112">
        <v>256.52602400000001</v>
      </c>
      <c r="AL32" s="112">
        <v>272.03410100000002</v>
      </c>
      <c r="AM32" s="112">
        <v>655.37188600000002</v>
      </c>
      <c r="AN32" s="13"/>
      <c r="AO32" s="13">
        <v>336.07775261816857</v>
      </c>
      <c r="AP32" s="13">
        <v>-27.734092992964548</v>
      </c>
      <c r="AQ32" s="13">
        <v>23.59604995887274</v>
      </c>
      <c r="AR32" s="13">
        <v>-11.937746790747141</v>
      </c>
      <c r="AS32" s="13">
        <f>+P32/O32*100-100</f>
        <v>-29.372298173924122</v>
      </c>
      <c r="AT32" s="13">
        <f t="shared" si="3"/>
        <v>64.340404700793925</v>
      </c>
      <c r="AU32" s="13">
        <f t="shared" si="4"/>
        <v>60.742861293509264</v>
      </c>
      <c r="AV32" s="13">
        <f>+S32/R32*100-100</f>
        <v>-23.711921835324446</v>
      </c>
      <c r="AW32" s="13" t="e">
        <f>+#REF!/S32*100-100</f>
        <v>#REF!</v>
      </c>
      <c r="AX32" s="13">
        <f>+W32/V32*100-100</f>
        <v>32.898124728269664</v>
      </c>
      <c r="AY32" s="13">
        <f t="shared" ref="AY32:BE33" si="24">+X32/W32*100-100</f>
        <v>-1.2686948181786448</v>
      </c>
      <c r="AZ32" s="13">
        <f t="shared" si="24"/>
        <v>-18.066577578533298</v>
      </c>
      <c r="BA32" s="13">
        <f t="shared" si="24"/>
        <v>35.332493058201692</v>
      </c>
      <c r="BB32" s="13">
        <f t="shared" si="24"/>
        <v>34.0684266376457</v>
      </c>
      <c r="BC32" s="13">
        <f t="shared" si="24"/>
        <v>-35.489211079567923</v>
      </c>
      <c r="BD32" s="13">
        <f t="shared" si="24"/>
        <v>-33.544622537934615</v>
      </c>
      <c r="BE32" s="13">
        <f t="shared" si="24"/>
        <v>-0.31103136930764208</v>
      </c>
      <c r="BF32" s="13">
        <f>+AE33/AD32*100-100</f>
        <v>-1.2943379760292686</v>
      </c>
      <c r="BG32" s="13">
        <f>+AF33/AE32*100-100</f>
        <v>74.203896530543091</v>
      </c>
      <c r="BH32" s="13">
        <f t="shared" ref="BH32:BJ33" si="25">+AG32/AF32*100-100</f>
        <v>8.3128139417167404</v>
      </c>
      <c r="BI32" s="13">
        <f t="shared" si="25"/>
        <v>-30.028250422561243</v>
      </c>
      <c r="BJ32" s="13">
        <f t="shared" si="25"/>
        <v>2.8460588185462967</v>
      </c>
      <c r="BK32" s="13">
        <f t="shared" ref="BK32:BN33" si="26">+AJ32/AI32*100-100</f>
        <v>-31.617134186617648</v>
      </c>
      <c r="BL32" s="13">
        <f t="shared" si="26"/>
        <v>-33.858380571513862</v>
      </c>
      <c r="BM32" s="13">
        <f t="shared" si="26"/>
        <v>6.0454205613072531</v>
      </c>
      <c r="BN32" s="13">
        <f t="shared" si="26"/>
        <v>140.91534244818811</v>
      </c>
      <c r="BO32" s="13"/>
      <c r="BP32" s="119">
        <v>97.659342000000009</v>
      </c>
      <c r="BQ32" s="119">
        <v>164.03341</v>
      </c>
      <c r="BR32" s="119"/>
      <c r="BS32" s="119"/>
      <c r="BT32" s="119"/>
      <c r="BU32" s="119">
        <f>+BQ32/BP32*100-100</f>
        <v>67.96489372209777</v>
      </c>
      <c r="BV32" s="17"/>
      <c r="BW32" s="71" t="s">
        <v>60</v>
      </c>
      <c r="BX32" s="20"/>
      <c r="BY32" s="54"/>
    </row>
    <row r="33" spans="2:77" ht="32.1" customHeight="1" x14ac:dyDescent="0.2">
      <c r="B33" s="21">
        <v>7</v>
      </c>
      <c r="C33" s="22" t="s">
        <v>61</v>
      </c>
      <c r="D33" s="23"/>
      <c r="E33" s="17">
        <v>6.8714430000000002</v>
      </c>
      <c r="F33" s="17">
        <v>31.793925999999999</v>
      </c>
      <c r="G33" s="17">
        <v>123.08160700000001</v>
      </c>
      <c r="H33" s="17">
        <v>88.772482999999994</v>
      </c>
      <c r="I33" s="17">
        <v>142.13179399999999</v>
      </c>
      <c r="J33" s="17">
        <v>102.99350800000001</v>
      </c>
      <c r="K33" s="24">
        <v>95.391000000000005</v>
      </c>
      <c r="L33" s="24">
        <v>415.97892899999715</v>
      </c>
      <c r="M33" s="24">
        <v>300.61094600000001</v>
      </c>
      <c r="N33" s="24">
        <v>371.54325499999999</v>
      </c>
      <c r="O33" s="17">
        <v>327.18936200000002</v>
      </c>
      <c r="P33" s="17">
        <v>231.08632700000001</v>
      </c>
      <c r="Q33" s="17">
        <v>379.76820500000002</v>
      </c>
      <c r="R33" s="17">
        <v>610.45027900000002</v>
      </c>
      <c r="S33" s="17">
        <v>465.70078599999999</v>
      </c>
      <c r="T33" s="17">
        <v>492.61249900000001</v>
      </c>
      <c r="U33" s="17">
        <v>567.34546200000011</v>
      </c>
      <c r="V33" s="17">
        <v>507.62867299999994</v>
      </c>
      <c r="W33" s="17">
        <v>674.62898700000005</v>
      </c>
      <c r="X33" s="17">
        <v>666.07000399999993</v>
      </c>
      <c r="Y33" s="81">
        <v>545.73395000000005</v>
      </c>
      <c r="Z33" s="81">
        <v>738.55535999999995</v>
      </c>
      <c r="AA33" s="81">
        <v>990.16955099999996</v>
      </c>
      <c r="AB33" s="81">
        <v>638.76618900000005</v>
      </c>
      <c r="AC33" s="81">
        <v>424.494482</v>
      </c>
      <c r="AD33" s="81">
        <v>423.17417100000006</v>
      </c>
      <c r="AE33" s="81">
        <v>417.696867</v>
      </c>
      <c r="AF33" s="81">
        <v>727.64421800000014</v>
      </c>
      <c r="AG33" s="81">
        <v>788.1319279999999</v>
      </c>
      <c r="AH33" s="81">
        <v>551.46969899999988</v>
      </c>
      <c r="AI33" s="81">
        <v>567.16485100000011</v>
      </c>
      <c r="AJ33" s="81">
        <v>387.84357900000003</v>
      </c>
      <c r="AK33" s="81">
        <v>256.52602400000001</v>
      </c>
      <c r="AL33" s="81">
        <v>272.03410100000002</v>
      </c>
      <c r="AM33" s="81">
        <v>655.37188600000002</v>
      </c>
      <c r="AN33" s="26"/>
      <c r="AO33" s="19">
        <v>336.07775261816857</v>
      </c>
      <c r="AP33" s="19">
        <v>-27.734092992964548</v>
      </c>
      <c r="AQ33" s="19">
        <v>23.59604995887274</v>
      </c>
      <c r="AR33" s="19">
        <v>-11.937746790747141</v>
      </c>
      <c r="AS33" s="17">
        <f>+P33/O33*100-100</f>
        <v>-29.372298173924122</v>
      </c>
      <c r="AT33" s="17">
        <f t="shared" si="3"/>
        <v>64.340404700793925</v>
      </c>
      <c r="AU33" s="17">
        <f t="shared" si="4"/>
        <v>60.742861293509264</v>
      </c>
      <c r="AV33" s="17">
        <f>+S33/R33*100-100</f>
        <v>-23.711921835324446</v>
      </c>
      <c r="AW33" s="17" t="e">
        <f>+#REF!/S33*100-100</f>
        <v>#REF!</v>
      </c>
      <c r="AX33" s="17">
        <f>+W33/V33*100-100</f>
        <v>32.898124728269664</v>
      </c>
      <c r="AY33" s="17">
        <f t="shared" si="24"/>
        <v>-1.2686948181786448</v>
      </c>
      <c r="AZ33" s="17">
        <f t="shared" si="24"/>
        <v>-18.066577578533298</v>
      </c>
      <c r="BA33" s="17">
        <f t="shared" si="24"/>
        <v>35.332493058201692</v>
      </c>
      <c r="BB33" s="17">
        <f t="shared" si="24"/>
        <v>34.0684266376457</v>
      </c>
      <c r="BC33" s="17">
        <f t="shared" si="24"/>
        <v>-35.489211079567923</v>
      </c>
      <c r="BD33" s="17">
        <f t="shared" si="24"/>
        <v>-33.544622537934615</v>
      </c>
      <c r="BE33" s="17">
        <f t="shared" si="24"/>
        <v>-0.31103136930764208</v>
      </c>
      <c r="BF33" s="17">
        <f>+AE33/AD33*100-100</f>
        <v>-1.2943379760292686</v>
      </c>
      <c r="BG33" s="17">
        <f>+AF33/AE33*100-100</f>
        <v>74.203896530543091</v>
      </c>
      <c r="BH33" s="17">
        <f t="shared" si="25"/>
        <v>8.3128139417167404</v>
      </c>
      <c r="BI33" s="17">
        <f t="shared" si="25"/>
        <v>-30.028250422561243</v>
      </c>
      <c r="BJ33" s="17">
        <f t="shared" si="25"/>
        <v>2.8460588185462967</v>
      </c>
      <c r="BK33" s="17">
        <f t="shared" si="26"/>
        <v>-31.617134186617648</v>
      </c>
      <c r="BL33" s="17">
        <f t="shared" si="26"/>
        <v>-33.858380571513862</v>
      </c>
      <c r="BM33" s="17">
        <f t="shared" si="26"/>
        <v>6.0454205613072531</v>
      </c>
      <c r="BN33" s="17">
        <f t="shared" si="26"/>
        <v>140.91534244818811</v>
      </c>
      <c r="BO33" s="17"/>
      <c r="BP33" s="120">
        <v>97.659342000000009</v>
      </c>
      <c r="BQ33" s="120">
        <v>164.03341</v>
      </c>
      <c r="BR33" s="120"/>
      <c r="BS33" s="120"/>
      <c r="BT33" s="120"/>
      <c r="BU33" s="120">
        <f>+BQ33/BP33*100-100</f>
        <v>67.96489372209777</v>
      </c>
      <c r="BV33" s="17"/>
      <c r="BW33" s="52">
        <v>7</v>
      </c>
      <c r="BX33" s="27" t="s">
        <v>62</v>
      </c>
    </row>
    <row r="34" spans="2:77" ht="32.1" customHeight="1" x14ac:dyDescent="0.2">
      <c r="B34" s="29"/>
      <c r="C34" s="9"/>
      <c r="D34" s="23"/>
      <c r="E34" s="17"/>
      <c r="F34" s="17"/>
      <c r="G34" s="17"/>
      <c r="H34" s="17"/>
      <c r="I34" s="17"/>
      <c r="J34" s="17"/>
      <c r="K34" s="24"/>
      <c r="L34" s="24"/>
      <c r="M34" s="24"/>
      <c r="N34" s="24"/>
      <c r="O34" s="24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N34" s="26"/>
      <c r="AO34" s="19"/>
      <c r="AP34" s="19"/>
      <c r="AQ34" s="19"/>
      <c r="AR34" s="19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20"/>
      <c r="BQ34" s="120"/>
      <c r="BR34" s="120"/>
      <c r="BS34" s="120"/>
      <c r="BT34" s="120"/>
      <c r="BU34" s="120"/>
      <c r="BV34" s="17"/>
      <c r="BW34" s="28"/>
      <c r="BX34" s="30"/>
    </row>
    <row r="35" spans="2:77" ht="30" customHeight="1" x14ac:dyDescent="0.2">
      <c r="B35" s="32" t="s">
        <v>63</v>
      </c>
      <c r="C35" s="33"/>
      <c r="D35" s="34"/>
      <c r="E35" s="35">
        <v>15792.142905999999</v>
      </c>
      <c r="F35" s="35">
        <v>22302.125581</v>
      </c>
      <c r="G35" s="35">
        <v>21047.013863999997</v>
      </c>
      <c r="H35" s="35">
        <v>22871.055104999996</v>
      </c>
      <c r="I35" s="35">
        <v>29428.369602999996</v>
      </c>
      <c r="J35" s="35">
        <v>23270.019017000002</v>
      </c>
      <c r="K35" s="35">
        <v>35709.010999999999</v>
      </c>
      <c r="L35" s="35">
        <v>43626.743826999998</v>
      </c>
      <c r="M35" s="42">
        <f t="shared" ref="M35:S35" si="27">+M32+M22+M11+M7</f>
        <v>48558.720673000003</v>
      </c>
      <c r="N35" s="42">
        <f t="shared" si="27"/>
        <v>45921.392206999997</v>
      </c>
      <c r="O35" s="42">
        <f t="shared" si="27"/>
        <v>40686.746417000002</v>
      </c>
      <c r="P35" s="56">
        <f t="shared" si="27"/>
        <v>54502.820502999995</v>
      </c>
      <c r="Q35" s="56">
        <f t="shared" si="27"/>
        <v>41399.082953000005</v>
      </c>
      <c r="R35" s="56">
        <f t="shared" si="27"/>
        <v>51553.797328000001</v>
      </c>
      <c r="S35" s="56">
        <f t="shared" si="27"/>
        <v>69339.692058000001</v>
      </c>
      <c r="T35" s="56">
        <v>97539.766000000003</v>
      </c>
      <c r="U35" s="56">
        <v>116774.151</v>
      </c>
      <c r="V35" s="82">
        <v>139576.174</v>
      </c>
      <c r="W35" s="82">
        <v>170062.71450100001</v>
      </c>
      <c r="X35" s="82">
        <v>140928.42121099998</v>
      </c>
      <c r="Y35" s="82">
        <v>185544.33185200003</v>
      </c>
      <c r="Z35" s="82">
        <v>240841.676274</v>
      </c>
      <c r="AA35" s="82">
        <v>236545.14090900004</v>
      </c>
      <c r="AB35" s="82">
        <v>260822.80300199997</v>
      </c>
      <c r="AC35" s="82">
        <v>251142.42920500005</v>
      </c>
      <c r="AD35" s="82">
        <v>213619.21145499998</v>
      </c>
      <c r="AE35" s="82">
        <v>202189.24185900003</v>
      </c>
      <c r="AF35" s="82">
        <v>238715.127912</v>
      </c>
      <c r="AG35" s="82">
        <v>231152.48264500001</v>
      </c>
      <c r="AH35" s="113">
        <v>210345.202552</v>
      </c>
      <c r="AI35" s="113">
        <v>219516.80683799996</v>
      </c>
      <c r="AJ35" s="113">
        <v>271422.75750599999</v>
      </c>
      <c r="AK35" s="113">
        <v>363710.57476300001</v>
      </c>
      <c r="AL35" s="113">
        <v>361966.91276799998</v>
      </c>
      <c r="AM35" s="113">
        <v>344012.71595899999</v>
      </c>
      <c r="AN35" s="83"/>
      <c r="AO35" s="84">
        <v>22.172926679487134</v>
      </c>
      <c r="AP35" s="84">
        <v>11.30493915740665</v>
      </c>
      <c r="AQ35" s="84">
        <v>-5.4033500813766295</v>
      </c>
      <c r="AR35" s="82">
        <f>+O35/N35*100-100</f>
        <v>-11.399144360440488</v>
      </c>
      <c r="AS35" s="82">
        <f>+P35/O35*100-100</f>
        <v>33.957185822622762</v>
      </c>
      <c r="AT35" s="82">
        <f t="shared" si="3"/>
        <v>-24.04231089155968</v>
      </c>
      <c r="AU35" s="82">
        <f t="shared" si="4"/>
        <v>24.528838927491577</v>
      </c>
      <c r="AV35" s="82">
        <f>+S35/R35*100-100</f>
        <v>34.499679270648187</v>
      </c>
      <c r="AW35" s="82" t="e">
        <f>+#REF!/S35*100-100</f>
        <v>#REF!</v>
      </c>
      <c r="AX35" s="82">
        <f t="shared" ref="AX35:BE35" si="28">+W35/V35*100-100</f>
        <v>21.842223946473865</v>
      </c>
      <c r="AY35" s="82">
        <f t="shared" si="28"/>
        <v>-17.131499620881755</v>
      </c>
      <c r="AZ35" s="42">
        <f t="shared" si="28"/>
        <v>31.658561316173746</v>
      </c>
      <c r="BA35" s="42">
        <f t="shared" si="28"/>
        <v>29.802766740461806</v>
      </c>
      <c r="BB35" s="42">
        <f t="shared" si="28"/>
        <v>-1.7839667251409992</v>
      </c>
      <c r="BC35" s="42">
        <f t="shared" si="28"/>
        <v>10.263437244876499</v>
      </c>
      <c r="BD35" s="42">
        <f t="shared" si="28"/>
        <v>-3.711475256603876</v>
      </c>
      <c r="BE35" s="42">
        <f t="shared" si="28"/>
        <v>-14.941010911131627</v>
      </c>
      <c r="BF35" s="42">
        <f t="shared" ref="BF35:BJ35" si="29">+AE35/AD35*100-100</f>
        <v>-5.3506281191416747</v>
      </c>
      <c r="BG35" s="82">
        <f t="shared" si="29"/>
        <v>18.065197592694801</v>
      </c>
      <c r="BH35" s="82">
        <f t="shared" si="29"/>
        <v>-3.1680628425810937</v>
      </c>
      <c r="BI35" s="82">
        <f t="shared" si="29"/>
        <v>-9.0015386617999127</v>
      </c>
      <c r="BJ35" s="82">
        <f t="shared" si="29"/>
        <v>4.3602631173547337</v>
      </c>
      <c r="BK35" s="82">
        <f>+AJ35/AI35*100-100</f>
        <v>23.645547425580872</v>
      </c>
      <c r="BL35" s="82">
        <f>+AK35/AJ35*100-100</f>
        <v>34.001503081391377</v>
      </c>
      <c r="BM35" s="82">
        <f>+AL35/AK35*100-100</f>
        <v>-0.47940921050651752</v>
      </c>
      <c r="BN35" s="82">
        <f>+AM35/AL35*100-100</f>
        <v>-4.9601762414421557</v>
      </c>
      <c r="BO35" s="82"/>
      <c r="BP35" s="121">
        <v>83997.696095999985</v>
      </c>
      <c r="BQ35" s="121">
        <v>87805.578924000001</v>
      </c>
      <c r="BR35" s="121"/>
      <c r="BS35" s="121"/>
      <c r="BT35" s="121"/>
      <c r="BU35" s="121">
        <f>+BQ35/BP35*100-100</f>
        <v>4.5333181801177318</v>
      </c>
      <c r="BV35" s="56"/>
      <c r="BW35" s="36" t="s">
        <v>64</v>
      </c>
      <c r="BX35" s="37"/>
      <c r="BY35" s="72"/>
    </row>
    <row r="36" spans="2:77" x14ac:dyDescent="0.3">
      <c r="B36" s="38" t="s">
        <v>74</v>
      </c>
      <c r="C36" s="39"/>
      <c r="D36" s="10"/>
      <c r="E36" s="18"/>
      <c r="F36" s="18"/>
      <c r="G36" s="18"/>
      <c r="H36" s="18"/>
      <c r="I36" s="18"/>
      <c r="J36" s="18"/>
      <c r="AO36" s="40"/>
      <c r="AP36" s="40"/>
      <c r="AQ36" s="40"/>
      <c r="AR36" s="40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20"/>
      <c r="BQ36" s="120"/>
      <c r="BR36" s="120"/>
      <c r="BS36" s="120"/>
      <c r="BT36" s="120"/>
      <c r="BU36" s="120"/>
      <c r="BV36" s="17"/>
      <c r="BW36" s="51"/>
      <c r="BX36" s="41" t="s">
        <v>75</v>
      </c>
    </row>
    <row r="37" spans="2:77" x14ac:dyDescent="0.3">
      <c r="B37" s="105" t="s">
        <v>92</v>
      </c>
      <c r="C37" s="39"/>
      <c r="D37" s="10"/>
      <c r="E37" s="18"/>
      <c r="F37" s="18"/>
      <c r="G37" s="18"/>
      <c r="H37" s="18"/>
      <c r="I37" s="18"/>
      <c r="J37" s="18"/>
      <c r="AO37" s="40"/>
      <c r="AP37" s="40"/>
      <c r="AQ37" s="40"/>
      <c r="AR37" s="40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20"/>
      <c r="BQ37" s="120"/>
      <c r="BR37" s="120"/>
      <c r="BS37" s="120"/>
      <c r="BT37" s="120"/>
      <c r="BU37" s="120"/>
      <c r="BV37" s="17"/>
      <c r="BW37" s="51"/>
      <c r="BX37" s="41"/>
    </row>
    <row r="38" spans="2:77" x14ac:dyDescent="0.3">
      <c r="B38" s="105" t="s">
        <v>99</v>
      </c>
      <c r="C38" s="124"/>
      <c r="D38" s="10"/>
      <c r="E38" s="18"/>
      <c r="F38" s="18"/>
      <c r="G38" s="18"/>
      <c r="H38" s="18"/>
      <c r="I38" s="18"/>
      <c r="J38" s="18"/>
      <c r="AO38" s="40"/>
      <c r="AP38" s="40"/>
      <c r="AQ38" s="40"/>
      <c r="AR38" s="40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20"/>
      <c r="BQ38" s="120"/>
      <c r="BR38" s="120"/>
      <c r="BS38" s="120"/>
      <c r="BT38" s="120"/>
      <c r="BU38" s="120"/>
      <c r="BV38" s="17"/>
      <c r="BW38" s="51"/>
      <c r="BX38" s="41"/>
    </row>
    <row r="39" spans="2:77" x14ac:dyDescent="0.3">
      <c r="B39" s="105" t="s">
        <v>65</v>
      </c>
      <c r="AO39" s="73"/>
      <c r="AP39" s="73"/>
      <c r="AQ39" s="73"/>
      <c r="AR39" s="73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20"/>
      <c r="BQ39" s="120"/>
      <c r="BR39" s="120"/>
      <c r="BS39" s="120"/>
      <c r="BT39" s="120"/>
      <c r="BU39" s="120"/>
      <c r="BV39" s="17"/>
      <c r="BX39" s="74" t="s">
        <v>66</v>
      </c>
    </row>
    <row r="40" spans="2:77" ht="6.75" customHeight="1" x14ac:dyDescent="0.35">
      <c r="B40" s="75"/>
      <c r="C40" s="76"/>
      <c r="D40" s="76"/>
      <c r="E40" s="76"/>
      <c r="F40" s="76"/>
      <c r="G40" s="76"/>
      <c r="H40" s="76"/>
      <c r="J40" s="76"/>
      <c r="K40" s="7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20"/>
      <c r="BQ40" s="120"/>
      <c r="BR40" s="120"/>
      <c r="BS40" s="120"/>
      <c r="BT40" s="120"/>
      <c r="BU40" s="120"/>
      <c r="BV40" s="17"/>
      <c r="BX40" s="60"/>
    </row>
    <row r="41" spans="2:77" ht="17.100000000000001" customHeight="1" x14ac:dyDescent="0.35">
      <c r="B41" s="78"/>
      <c r="C41" s="76"/>
      <c r="D41" s="76"/>
      <c r="E41" s="76"/>
      <c r="F41" s="76"/>
      <c r="G41" s="76"/>
      <c r="H41" s="76"/>
      <c r="J41" s="76"/>
      <c r="K41" s="7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20"/>
      <c r="BQ41" s="120"/>
      <c r="BR41" s="120"/>
      <c r="BS41" s="120"/>
      <c r="BT41" s="120"/>
      <c r="BU41" s="120"/>
      <c r="BV41" s="17"/>
    </row>
    <row r="42" spans="2:77" ht="17.100000000000001" customHeight="1" x14ac:dyDescent="0.2">
      <c r="C42" s="79"/>
      <c r="AP42" s="5"/>
      <c r="AQ42" s="5"/>
      <c r="AR42" s="5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20"/>
      <c r="BQ42" s="120"/>
      <c r="BR42" s="120"/>
      <c r="BS42" s="120"/>
      <c r="BT42" s="120"/>
      <c r="BU42" s="120"/>
      <c r="BV42" s="17"/>
    </row>
    <row r="43" spans="2:77" ht="17.100000000000001" customHeight="1" x14ac:dyDescent="0.2">
      <c r="C43" s="79"/>
      <c r="AP43" s="5"/>
      <c r="AQ43" s="5"/>
      <c r="AR43" s="5"/>
      <c r="AS43" s="17"/>
      <c r="AT43" s="17"/>
      <c r="AU43" s="17"/>
      <c r="AV43" s="17"/>
      <c r="BW43" s="12"/>
    </row>
    <row r="44" spans="2:77" ht="17.100000000000001" customHeight="1" x14ac:dyDescent="0.2">
      <c r="AP44" s="5"/>
      <c r="AQ44" s="5"/>
      <c r="AR44" s="5"/>
      <c r="AS44" s="17"/>
      <c r="AT44" s="17"/>
      <c r="AU44" s="17"/>
      <c r="AV44" s="17"/>
      <c r="BW44" s="12"/>
    </row>
    <row r="45" spans="2:77" ht="17.100000000000001" customHeight="1" x14ac:dyDescent="0.2">
      <c r="C45" s="80"/>
      <c r="AS45" s="17"/>
      <c r="AT45" s="17"/>
      <c r="AU45" s="17"/>
      <c r="AV45" s="17"/>
      <c r="BW45" s="12"/>
    </row>
    <row r="46" spans="2:77" ht="17.100000000000001" customHeight="1" x14ac:dyDescent="0.2">
      <c r="BW46" s="12"/>
    </row>
    <row r="47" spans="2:77" ht="17.100000000000001" customHeight="1" x14ac:dyDescent="0.2">
      <c r="BW47" s="12"/>
    </row>
    <row r="48" spans="2:77" ht="17.100000000000001" customHeight="1" x14ac:dyDescent="0.2">
      <c r="BW48" s="12"/>
    </row>
    <row r="49" spans="75:75" ht="17.100000000000001" customHeight="1" x14ac:dyDescent="0.2">
      <c r="BW49" s="12"/>
    </row>
    <row r="50" spans="75:75" ht="17.100000000000001" customHeight="1" x14ac:dyDescent="0.2">
      <c r="BW50" s="12"/>
    </row>
    <row r="51" spans="75:75" ht="17.100000000000001" customHeight="1" x14ac:dyDescent="0.2">
      <c r="BW51" s="12"/>
    </row>
    <row r="52" spans="75:75" ht="17.100000000000001" customHeight="1" x14ac:dyDescent="0.2">
      <c r="BW52" s="12"/>
    </row>
    <row r="53" spans="75:75" ht="17.100000000000001" customHeight="1" x14ac:dyDescent="0.2">
      <c r="BW53" s="12"/>
    </row>
    <row r="54" spans="75:75" ht="17.100000000000001" customHeight="1" x14ac:dyDescent="0.2">
      <c r="BW54" s="12"/>
    </row>
    <row r="55" spans="75:75" ht="17.100000000000001" customHeight="1" x14ac:dyDescent="0.2">
      <c r="BW55" s="12"/>
    </row>
    <row r="56" spans="75:75" ht="17.100000000000001" customHeight="1" x14ac:dyDescent="0.2"/>
    <row r="57" spans="75:75" ht="17.100000000000001" customHeight="1" x14ac:dyDescent="0.2"/>
    <row r="58" spans="75:75" ht="17.100000000000001" customHeight="1" x14ac:dyDescent="0.2"/>
    <row r="59" spans="75:75" ht="17.100000000000001" customHeight="1" x14ac:dyDescent="0.2"/>
    <row r="60" spans="75:75" ht="17.100000000000001" customHeight="1" x14ac:dyDescent="0.2"/>
    <row r="61" spans="75:75" ht="17.100000000000001" customHeight="1" x14ac:dyDescent="0.2"/>
    <row r="62" spans="75:75" ht="17.100000000000001" customHeight="1" x14ac:dyDescent="0.2"/>
    <row r="63" spans="75:75" ht="17.100000000000001" customHeight="1" x14ac:dyDescent="0.2"/>
    <row r="64" spans="75:75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</sheetData>
  <mergeCells count="5">
    <mergeCell ref="BP3:BQ3"/>
    <mergeCell ref="BP4:BQ4"/>
    <mergeCell ref="AF3:AL4"/>
    <mergeCell ref="BG3:BM3"/>
    <mergeCell ref="BG4:BM4"/>
  </mergeCells>
  <phoneticPr fontId="0" type="noConversion"/>
  <printOptions horizontalCentered="1" verticalCentered="1"/>
  <pageMargins left="0.19685039370078741" right="0.19685039370078741" top="0" bottom="0" header="0" footer="0"/>
  <pageSetup paperSize="9" scale="3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5.8</vt:lpstr>
      <vt:lpstr>'T 5.8'!Yazdırma_Alanı</vt:lpstr>
    </vt:vector>
  </TitlesOfParts>
  <Company>DİE Dış Ticaret İstatistikler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Memduh ÜNAL</dc:creator>
  <cp:lastModifiedBy>Döne ÖZDAMARLAR</cp:lastModifiedBy>
  <cp:lastPrinted>2020-02-20T13:35:02Z</cp:lastPrinted>
  <dcterms:created xsi:type="dcterms:W3CDTF">1998-01-22T08:18:37Z</dcterms:created>
  <dcterms:modified xsi:type="dcterms:W3CDTF">2025-06-29T21:21:10Z</dcterms:modified>
</cp:coreProperties>
</file>