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efe\Desktop\main ekon 1. çeyrek 2025\"/>
    </mc:Choice>
  </mc:AlternateContent>
  <xr:revisionPtr revIDLastSave="0" documentId="13_ncr:1_{881F81B4-39C8-40E6-ABE5-7DC8AA9B752F}" xr6:coauthVersionLast="36" xr6:coauthVersionMax="36" xr10:uidLastSave="{00000000-0000-0000-0000-000000000000}"/>
  <bookViews>
    <workbookView xWindow="0" yWindow="0" windowWidth="21576" windowHeight="6840" xr2:uid="{4E3278DC-5FAA-4C04-B0B0-7178FE94BCEA}"/>
  </bookViews>
  <sheets>
    <sheet name="T 5.6" sheetId="2" r:id="rId1"/>
  </sheets>
  <definedNames>
    <definedName name="_xlnm.Print_Area" localSheetId="0">'T 5.6'!$A$1:$AP$33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2" l="1"/>
  <c r="Q7" i="2"/>
  <c r="R7" i="2"/>
  <c r="S7" i="2"/>
  <c r="T7" i="2"/>
  <c r="U7" i="2"/>
  <c r="V7" i="2"/>
  <c r="W7" i="2"/>
  <c r="Z7" i="2"/>
  <c r="AA7" i="2"/>
  <c r="AB7" i="2"/>
  <c r="AC7" i="2"/>
  <c r="AD7" i="2"/>
  <c r="AE7" i="2"/>
  <c r="AF7" i="2"/>
  <c r="AG7" i="2"/>
  <c r="AL7" i="2"/>
  <c r="P8" i="2"/>
  <c r="Q8" i="2"/>
  <c r="R8" i="2"/>
  <c r="S8" i="2"/>
  <c r="T8" i="2"/>
  <c r="U8" i="2"/>
  <c r="V8" i="2"/>
  <c r="W8" i="2"/>
  <c r="Z8" i="2"/>
  <c r="AA8" i="2"/>
  <c r="AB8" i="2"/>
  <c r="AC8" i="2"/>
  <c r="AD8" i="2"/>
  <c r="AE8" i="2"/>
  <c r="AF8" i="2"/>
  <c r="AG8" i="2"/>
  <c r="AL8" i="2"/>
  <c r="P9" i="2"/>
  <c r="Q9" i="2"/>
  <c r="R9" i="2"/>
  <c r="S9" i="2"/>
  <c r="T9" i="2"/>
  <c r="U9" i="2"/>
  <c r="V9" i="2"/>
  <c r="W9" i="2"/>
  <c r="Z9" i="2"/>
  <c r="AA9" i="2"/>
  <c r="AB9" i="2"/>
  <c r="AC9" i="2"/>
  <c r="AD9" i="2"/>
  <c r="AE9" i="2"/>
  <c r="AF9" i="2"/>
  <c r="AG9" i="2"/>
  <c r="AL9" i="2"/>
  <c r="W10" i="2"/>
  <c r="Z10" i="2"/>
  <c r="AA10" i="2"/>
  <c r="AB10" i="2"/>
  <c r="AC10" i="2"/>
  <c r="AD10" i="2"/>
  <c r="AE10" i="2"/>
  <c r="AF10" i="2"/>
  <c r="AG10" i="2"/>
  <c r="AL10" i="2"/>
  <c r="P12" i="2"/>
  <c r="Q12" i="2"/>
  <c r="R12" i="2"/>
  <c r="S12" i="2"/>
  <c r="T12" i="2"/>
  <c r="U12" i="2"/>
  <c r="V12" i="2"/>
  <c r="W12" i="2"/>
  <c r="Z12" i="2"/>
  <c r="AA12" i="2"/>
  <c r="AB12" i="2"/>
  <c r="AC12" i="2"/>
  <c r="AD12" i="2"/>
  <c r="AE12" i="2"/>
  <c r="AF12" i="2"/>
  <c r="AG12" i="2"/>
  <c r="AL12" i="2"/>
  <c r="P14" i="2"/>
  <c r="Q14" i="2"/>
  <c r="R14" i="2"/>
  <c r="S14" i="2"/>
  <c r="T14" i="2"/>
  <c r="U14" i="2"/>
  <c r="V14" i="2"/>
  <c r="W14" i="2"/>
  <c r="Z14" i="2"/>
  <c r="AA14" i="2"/>
  <c r="AB14" i="2"/>
  <c r="AC14" i="2"/>
  <c r="AD14" i="2"/>
  <c r="AE14" i="2"/>
  <c r="AF14" i="2"/>
  <c r="AG14" i="2"/>
  <c r="AL14" i="2"/>
  <c r="P15" i="2"/>
  <c r="Q15" i="2"/>
  <c r="R15" i="2"/>
  <c r="S15" i="2"/>
  <c r="T15" i="2"/>
  <c r="U15" i="2"/>
  <c r="V15" i="2"/>
  <c r="W15" i="2"/>
  <c r="Z15" i="2"/>
  <c r="AA15" i="2"/>
  <c r="AB15" i="2"/>
  <c r="AC15" i="2"/>
  <c r="AD15" i="2"/>
  <c r="AE15" i="2"/>
  <c r="AF15" i="2"/>
  <c r="AG15" i="2"/>
  <c r="AL15" i="2"/>
  <c r="P16" i="2"/>
  <c r="Q16" i="2"/>
  <c r="R16" i="2"/>
  <c r="S16" i="2"/>
  <c r="T16" i="2"/>
  <c r="U16" i="2"/>
  <c r="V16" i="2"/>
  <c r="W16" i="2"/>
  <c r="Z16" i="2"/>
  <c r="AA16" i="2"/>
  <c r="AB16" i="2"/>
  <c r="AC16" i="2"/>
  <c r="AD16" i="2"/>
  <c r="AE16" i="2"/>
  <c r="AF16" i="2"/>
  <c r="AG16" i="2"/>
  <c r="AL16" i="2"/>
  <c r="P17" i="2"/>
  <c r="Q17" i="2"/>
  <c r="R17" i="2"/>
  <c r="S17" i="2"/>
  <c r="T17" i="2"/>
  <c r="U17" i="2"/>
  <c r="V17" i="2"/>
  <c r="W17" i="2"/>
  <c r="Z17" i="2"/>
  <c r="AA17" i="2"/>
  <c r="AB17" i="2"/>
  <c r="AC17" i="2"/>
  <c r="AD17" i="2"/>
  <c r="AE17" i="2"/>
  <c r="AF17" i="2"/>
  <c r="AG17" i="2"/>
  <c r="AL17" i="2"/>
  <c r="P18" i="2"/>
  <c r="Q18" i="2"/>
  <c r="R18" i="2"/>
  <c r="S18" i="2"/>
  <c r="T18" i="2"/>
  <c r="U18" i="2"/>
  <c r="V18" i="2"/>
  <c r="W18" i="2"/>
  <c r="Z18" i="2"/>
  <c r="AA18" i="2"/>
  <c r="AB18" i="2"/>
  <c r="AC18" i="2"/>
  <c r="AD18" i="2"/>
  <c r="AE18" i="2"/>
  <c r="AF18" i="2"/>
  <c r="AG18" i="2"/>
  <c r="AL18" i="2"/>
  <c r="P19" i="2"/>
  <c r="Q19" i="2"/>
  <c r="R19" i="2"/>
  <c r="S19" i="2"/>
  <c r="T19" i="2"/>
  <c r="U19" i="2"/>
  <c r="V19" i="2"/>
  <c r="W19" i="2"/>
  <c r="Z19" i="2"/>
  <c r="AA19" i="2"/>
  <c r="AB19" i="2"/>
  <c r="AC19" i="2"/>
  <c r="AD19" i="2"/>
  <c r="AE19" i="2"/>
  <c r="AF19" i="2"/>
  <c r="AG19" i="2"/>
  <c r="AL19" i="2"/>
  <c r="P20" i="2"/>
  <c r="Q20" i="2"/>
  <c r="R20" i="2"/>
  <c r="S20" i="2"/>
  <c r="T20" i="2"/>
  <c r="U20" i="2"/>
  <c r="V20" i="2"/>
  <c r="W20" i="2"/>
  <c r="Z20" i="2"/>
  <c r="AA20" i="2"/>
  <c r="AB20" i="2"/>
  <c r="AC20" i="2"/>
  <c r="AD20" i="2"/>
  <c r="AE20" i="2"/>
  <c r="AF20" i="2"/>
  <c r="AG20" i="2"/>
  <c r="AL20" i="2"/>
  <c r="P21" i="2"/>
  <c r="Q21" i="2"/>
  <c r="R21" i="2"/>
  <c r="S21" i="2"/>
  <c r="T21" i="2"/>
  <c r="U21" i="2"/>
  <c r="V21" i="2"/>
  <c r="W21" i="2"/>
  <c r="Z21" i="2"/>
  <c r="AA21" i="2"/>
  <c r="AB21" i="2"/>
  <c r="AC21" i="2"/>
  <c r="AD21" i="2"/>
  <c r="AE21" i="2"/>
  <c r="AF21" i="2"/>
  <c r="AG21" i="2"/>
  <c r="AL21" i="2"/>
  <c r="P22" i="2"/>
  <c r="Q22" i="2"/>
  <c r="R22" i="2"/>
  <c r="S22" i="2"/>
  <c r="T22" i="2"/>
  <c r="U22" i="2"/>
  <c r="V22" i="2"/>
  <c r="W22" i="2"/>
  <c r="Z22" i="2"/>
  <c r="AA22" i="2"/>
  <c r="AB22" i="2"/>
  <c r="AC22" i="2"/>
  <c r="AD22" i="2"/>
  <c r="AE22" i="2"/>
  <c r="AF22" i="2"/>
  <c r="AG22" i="2"/>
  <c r="AL22" i="2"/>
  <c r="P23" i="2"/>
  <c r="Q23" i="2"/>
  <c r="R23" i="2"/>
  <c r="S23" i="2"/>
  <c r="T23" i="2"/>
  <c r="U23" i="2"/>
  <c r="V23" i="2"/>
  <c r="W23" i="2"/>
  <c r="Z23" i="2"/>
  <c r="AA23" i="2"/>
  <c r="AB23" i="2"/>
  <c r="AC23" i="2"/>
  <c r="AD23" i="2"/>
  <c r="AE23" i="2"/>
  <c r="AF23" i="2"/>
  <c r="AG23" i="2"/>
  <c r="AL23" i="2"/>
  <c r="P24" i="2"/>
  <c r="Q24" i="2"/>
  <c r="R24" i="2"/>
  <c r="S24" i="2"/>
  <c r="T24" i="2"/>
  <c r="U24" i="2"/>
  <c r="V24" i="2"/>
  <c r="W24" i="2"/>
  <c r="Z24" i="2"/>
  <c r="AA24" i="2"/>
  <c r="AB24" i="2"/>
  <c r="AC24" i="2"/>
  <c r="AD24" i="2"/>
  <c r="AE24" i="2"/>
  <c r="AF24" i="2"/>
  <c r="AG24" i="2"/>
  <c r="AL24" i="2"/>
  <c r="P25" i="2"/>
  <c r="Q25" i="2"/>
  <c r="R25" i="2"/>
  <c r="S25" i="2"/>
  <c r="T25" i="2"/>
  <c r="U25" i="2"/>
  <c r="V25" i="2"/>
  <c r="W25" i="2"/>
  <c r="Z25" i="2"/>
  <c r="AA25" i="2"/>
  <c r="AB25" i="2"/>
  <c r="AC25" i="2"/>
  <c r="AD25" i="2"/>
  <c r="AE25" i="2"/>
  <c r="AF25" i="2"/>
  <c r="AG25" i="2"/>
  <c r="AL25" i="2"/>
  <c r="P26" i="2"/>
  <c r="Q26" i="2"/>
  <c r="R26" i="2"/>
  <c r="S26" i="2"/>
  <c r="T26" i="2"/>
  <c r="U26" i="2"/>
  <c r="V26" i="2"/>
  <c r="W26" i="2"/>
  <c r="Z26" i="2"/>
  <c r="AA26" i="2"/>
  <c r="AB26" i="2"/>
  <c r="AC26" i="2"/>
  <c r="AD26" i="2"/>
  <c r="AE26" i="2"/>
  <c r="AF26" i="2"/>
  <c r="AG26" i="2"/>
  <c r="AL26" i="2"/>
  <c r="P28" i="2"/>
  <c r="Q28" i="2"/>
  <c r="R28" i="2"/>
  <c r="S28" i="2"/>
  <c r="T28" i="2"/>
  <c r="U28" i="2"/>
  <c r="V28" i="2"/>
  <c r="W28" i="2"/>
  <c r="Z28" i="2"/>
  <c r="AA28" i="2"/>
  <c r="AB28" i="2"/>
  <c r="AC28" i="2"/>
  <c r="AD28" i="2"/>
  <c r="AE28" i="2"/>
  <c r="AF28" i="2"/>
  <c r="AG28" i="2"/>
  <c r="AL28" i="2"/>
  <c r="P30" i="2"/>
  <c r="Q30" i="2"/>
  <c r="R30" i="2"/>
  <c r="S30" i="2"/>
  <c r="T30" i="2"/>
  <c r="U30" i="2"/>
  <c r="V30" i="2"/>
  <c r="W30" i="2"/>
  <c r="Z30" i="2"/>
  <c r="AA30" i="2"/>
  <c r="AB30" i="2"/>
  <c r="AC30" i="2"/>
  <c r="AD30" i="2"/>
  <c r="AE30" i="2"/>
  <c r="AF30" i="2"/>
  <c r="AG30" i="2"/>
  <c r="AL30" i="2"/>
  <c r="P32" i="2"/>
  <c r="Q32" i="2"/>
  <c r="R32" i="2"/>
  <c r="S32" i="2"/>
  <c r="T32" i="2"/>
  <c r="U32" i="2"/>
  <c r="V32" i="2"/>
  <c r="W32" i="2"/>
  <c r="Z32" i="2"/>
  <c r="AA32" i="2"/>
  <c r="AB32" i="2"/>
  <c r="AC32" i="2"/>
  <c r="AD32" i="2"/>
  <c r="AE32" i="2"/>
  <c r="AF32" i="2"/>
  <c r="AG32" i="2"/>
  <c r="AL32" i="2"/>
</calcChain>
</file>

<file path=xl/sharedStrings.xml><?xml version="1.0" encoding="utf-8"?>
<sst xmlns="http://schemas.openxmlformats.org/spreadsheetml/2006/main" count="94" uniqueCount="85">
  <si>
    <t>(*) : For several purpose 562.3 million dollar import excluded in the SITC Rev. 3 classification.</t>
  </si>
  <si>
    <t>(*) : Çeşitli sebeplerden dolayı, 562.3 milyon dolarlık ithalat, SITC Rev. 3 sınıflamasına göre dağıtılmamıştır.</t>
  </si>
  <si>
    <t>Source: TURKSTAT</t>
  </si>
  <si>
    <t>Kaynak: TÜİK</t>
  </si>
  <si>
    <t>Total</t>
  </si>
  <si>
    <t>Toplam</t>
  </si>
  <si>
    <t>WATER SUPPLY, SEWERAGE WASTE MANE</t>
  </si>
  <si>
    <t>E</t>
  </si>
  <si>
    <t>SU TEMİNİ; KANALİZASYON, ATIK YÖNETİMİ</t>
  </si>
  <si>
    <t>ELECTRICITY, GAS AND WATER SUPPLY</t>
  </si>
  <si>
    <t>D</t>
  </si>
  <si>
    <t xml:space="preserve">ELEKTRİK, GAZ, BUHAR ve HAVALANDIRMA </t>
  </si>
  <si>
    <t>Other non-metallic minerals</t>
  </si>
  <si>
    <t>Diğer imalatlar</t>
  </si>
  <si>
    <t>Manufacture of other transport equipment</t>
  </si>
  <si>
    <t>Diğer ulaşım araçları imalatı</t>
  </si>
  <si>
    <t>Motor vehicles and trailers</t>
  </si>
  <si>
    <t>Motorlu Kara Taşıtı  ve Römorklar</t>
  </si>
  <si>
    <t>Manufacture of machinery and equipment</t>
  </si>
  <si>
    <t>Başka Yerde Sınıflandırılmamış Makine ve Teçhizat</t>
  </si>
  <si>
    <t>Manufacture of electrical equipment</t>
  </si>
  <si>
    <t>Elektrikli teçhizat imalatı</t>
  </si>
  <si>
    <t>Manufacture of computer electr and optİc products</t>
  </si>
  <si>
    <t>Bilgisayarların, elektronik ve optik ürünlerin imalatı</t>
  </si>
  <si>
    <t xml:space="preserve">Manufacture of fabricated metal products </t>
  </si>
  <si>
    <t>Makine ve teçhizat hariç, fabrikasyon metal ürünleri imalatı</t>
  </si>
  <si>
    <t>Manufacture of basic metals</t>
  </si>
  <si>
    <t>Ana Metal Sanayi</t>
  </si>
  <si>
    <t>Wearing apparel</t>
  </si>
  <si>
    <t>Giyim Eşyası</t>
  </si>
  <si>
    <t>Textiles</t>
  </si>
  <si>
    <t>Tekstil Ürünleri</t>
  </si>
  <si>
    <t>Manufacture of beverages</t>
  </si>
  <si>
    <t>İçeceklerin imalatı</t>
  </si>
  <si>
    <t>Manufacture of food products</t>
  </si>
  <si>
    <t>Gıda ürünlerinin imalatı</t>
  </si>
  <si>
    <t>MANUFACTURING</t>
  </si>
  <si>
    <t>C</t>
  </si>
  <si>
    <t>İMALAT</t>
  </si>
  <si>
    <t>MINING AND QUARRYING</t>
  </si>
  <si>
    <t>B</t>
  </si>
  <si>
    <t>MADENCİLİK VE TAŞOCAKÇILIĞI</t>
  </si>
  <si>
    <t>Fishing</t>
  </si>
  <si>
    <t>03</t>
  </si>
  <si>
    <t>Balıkçılık</t>
  </si>
  <si>
    <t>Forestry and logging</t>
  </si>
  <si>
    <t>02</t>
  </si>
  <si>
    <t>Ormancılık ve Tomrukçuluk</t>
  </si>
  <si>
    <t>Agriculture and farming of animals</t>
  </si>
  <si>
    <t>01</t>
  </si>
  <si>
    <t>Tarım ve Hayvancılık</t>
  </si>
  <si>
    <t>AGRICULTURE, FORESTRY AND FISHING</t>
  </si>
  <si>
    <t>A</t>
  </si>
  <si>
    <t>TARIM, ORMANCILIK ve BALIKÇILIK</t>
  </si>
  <si>
    <t>24/23</t>
  </si>
  <si>
    <t>2024</t>
  </si>
  <si>
    <t>23/22</t>
  </si>
  <si>
    <t>22/21</t>
  </si>
  <si>
    <t>21/20</t>
  </si>
  <si>
    <t>20/19</t>
  </si>
  <si>
    <t>19/18</t>
  </si>
  <si>
    <t>18/17</t>
  </si>
  <si>
    <t>17/16</t>
  </si>
  <si>
    <t>16/15</t>
  </si>
  <si>
    <t>15/14</t>
  </si>
  <si>
    <t>14/13</t>
  </si>
  <si>
    <t>13/12</t>
  </si>
  <si>
    <t>12/11</t>
  </si>
  <si>
    <t>11/10</t>
  </si>
  <si>
    <t>10/09</t>
  </si>
  <si>
    <t>08/07</t>
  </si>
  <si>
    <t>Perc. Chan.</t>
  </si>
  <si>
    <t>Percentage</t>
  </si>
  <si>
    <t>Annual</t>
  </si>
  <si>
    <t>Yüzde Değ.</t>
  </si>
  <si>
    <t>Yüzde</t>
  </si>
  <si>
    <t>Yıllık</t>
  </si>
  <si>
    <t>( In Millions of Dollars)</t>
  </si>
  <si>
    <t>Table: V.6- Commodity Composition of Imports   (ISIC, Rev.4)</t>
  </si>
  <si>
    <t>(Milyon Dolar)</t>
  </si>
  <si>
    <t>Tablo: V.6- İthalatın Sektörel Dağılımı  (ISIC, Rev.4)</t>
  </si>
  <si>
    <t>Ocak-Mart</t>
  </si>
  <si>
    <t>January-March</t>
  </si>
  <si>
    <t>2025</t>
  </si>
  <si>
    <t>25/24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</si>
</sst>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"/>
  </numFmts>
  <fonts count="8" x14ac:knownFonts="1">
    <font>
      <sz val="11"/>
      <color theme="1"/>
      <name val="Calibri"/>
      <family val="2"/>
      <charset val="162"/>
      <scheme val="minor"/>
    </font>
    <font>
      <sz val="13"/>
      <name val="Arial Tur"/>
      <family val="2"/>
      <charset val="162"/>
    </font>
    <font>
      <b/>
      <sz val="13"/>
      <name val="Arial Tur"/>
      <family val="2"/>
      <charset val="162"/>
    </font>
    <font>
      <sz val="13"/>
      <name val="Arial"/>
      <family val="2"/>
      <charset val="162"/>
    </font>
    <font>
      <b/>
      <sz val="13"/>
      <name val="Arial Tur"/>
      <charset val="162"/>
    </font>
    <font>
      <sz val="13"/>
      <name val="Arial Tur"/>
      <charset val="162"/>
    </font>
    <font>
      <b/>
      <sz val="13"/>
      <name val="Arial"/>
      <family val="2"/>
      <charset val="162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7">
    <xf numFmtId="0" fontId="0" fillId="0" borderId="0" xfId="0"/>
    <xf numFmtId="164" fontId="1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horizontal="left" vertical="center"/>
    </xf>
    <xf numFmtId="164" fontId="2" fillId="0" borderId="0" xfId="0" quotePrefix="1" applyNumberFormat="1" applyFont="1" applyAlignment="1">
      <alignment horizontal="left"/>
    </xf>
    <xf numFmtId="164" fontId="2" fillId="0" borderId="1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2" fillId="0" borderId="2" xfId="0" applyNumberFormat="1" applyFont="1" applyFill="1" applyBorder="1" applyAlignment="1">
      <alignment horizontal="right" vertical="center"/>
    </xf>
    <xf numFmtId="164" fontId="2" fillId="0" borderId="3" xfId="0" applyNumberFormat="1" applyFont="1" applyBorder="1" applyAlignment="1" applyProtection="1">
      <alignment horizontal="left" vertical="center"/>
    </xf>
    <xf numFmtId="164" fontId="3" fillId="0" borderId="4" xfId="0" applyNumberFormat="1" applyFont="1" applyBorder="1" applyAlignment="1">
      <alignment horizontal="left" vertical="center"/>
    </xf>
    <xf numFmtId="164" fontId="1" fillId="0" borderId="0" xfId="0" applyNumberFormat="1" applyFont="1" applyBorder="1" applyAlignment="1" applyProtection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2" fontId="2" fillId="0" borderId="0" xfId="0" applyNumberFormat="1" applyFont="1" applyBorder="1" applyAlignment="1">
      <alignment horizontal="right" vertical="center"/>
    </xf>
    <xf numFmtId="165" fontId="5" fillId="0" borderId="0" xfId="0" applyNumberFormat="1" applyFont="1" applyBorder="1" applyAlignment="1">
      <alignment horizontal="right" vertical="center"/>
    </xf>
    <xf numFmtId="165" fontId="1" fillId="0" borderId="0" xfId="0" quotePrefix="1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vertical="center"/>
    </xf>
    <xf numFmtId="164" fontId="1" fillId="0" borderId="5" xfId="0" applyNumberFormat="1" applyFont="1" applyBorder="1" applyAlignment="1" applyProtection="1">
      <alignment horizontal="right" vertical="center"/>
    </xf>
    <xf numFmtId="164" fontId="6" fillId="0" borderId="4" xfId="0" applyNumberFormat="1" applyFont="1" applyBorder="1" applyAlignment="1">
      <alignment horizontal="left" vertical="center"/>
    </xf>
    <xf numFmtId="164" fontId="2" fillId="0" borderId="0" xfId="0" quotePrefix="1" applyNumberFormat="1" applyFont="1" applyBorder="1" applyAlignment="1" applyProtection="1">
      <alignment horizontal="left" vertical="center"/>
    </xf>
    <xf numFmtId="165" fontId="2" fillId="0" borderId="0" xfId="0" quotePrefix="1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vertical="center"/>
    </xf>
    <xf numFmtId="164" fontId="2" fillId="0" borderId="5" xfId="0" quotePrefix="1" applyNumberFormat="1" applyFont="1" applyBorder="1" applyAlignment="1" applyProtection="1">
      <alignment horizontal="left" vertical="center"/>
    </xf>
    <xf numFmtId="164" fontId="6" fillId="0" borderId="4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2" fontId="1" fillId="0" borderId="0" xfId="0" applyNumberFormat="1" applyFont="1" applyBorder="1" applyAlignment="1">
      <alignment vertical="center"/>
    </xf>
    <xf numFmtId="3" fontId="3" fillId="0" borderId="0" xfId="1" applyNumberFormat="1" applyFont="1"/>
    <xf numFmtId="0" fontId="3" fillId="0" borderId="0" xfId="1" applyFont="1"/>
    <xf numFmtId="164" fontId="1" fillId="0" borderId="0" xfId="0" quotePrefix="1" applyNumberFormat="1" applyFont="1" applyBorder="1" applyAlignment="1" applyProtection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164" fontId="1" fillId="0" borderId="5" xfId="0" quotePrefix="1" applyNumberFormat="1" applyFont="1" applyBorder="1" applyAlignment="1" applyProtection="1">
      <alignment horizontal="right" vertical="center"/>
    </xf>
    <xf numFmtId="3" fontId="6" fillId="0" borderId="0" xfId="1" applyNumberFormat="1" applyFont="1"/>
    <xf numFmtId="0" fontId="6" fillId="0" borderId="0" xfId="1" applyFont="1"/>
    <xf numFmtId="164" fontId="3" fillId="0" borderId="4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165" fontId="2" fillId="0" borderId="0" xfId="1" applyNumberFormat="1" applyFont="1" applyBorder="1"/>
    <xf numFmtId="164" fontId="5" fillId="0" borderId="5" xfId="0" applyNumberFormat="1" applyFont="1" applyBorder="1" applyAlignment="1">
      <alignment horizontal="right" vertical="center"/>
    </xf>
    <xf numFmtId="164" fontId="6" fillId="0" borderId="4" xfId="0" quotePrefix="1" applyNumberFormat="1" applyFont="1" applyBorder="1" applyAlignment="1">
      <alignment horizontal="left" vertical="center"/>
    </xf>
    <xf numFmtId="164" fontId="2" fillId="0" borderId="5" xfId="0" quotePrefix="1" applyNumberFormat="1" applyFont="1" applyBorder="1" applyAlignment="1">
      <alignment horizontal="left" vertical="center"/>
    </xf>
    <xf numFmtId="164" fontId="2" fillId="0" borderId="0" xfId="0" quotePrefix="1" applyNumberFormat="1" applyFont="1" applyBorder="1" applyAlignment="1">
      <alignment horizontal="left" vertical="center"/>
    </xf>
    <xf numFmtId="164" fontId="3" fillId="0" borderId="4" xfId="0" quotePrefix="1" applyNumberFormat="1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left" vertical="center"/>
    </xf>
    <xf numFmtId="164" fontId="2" fillId="0" borderId="6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164" fontId="2" fillId="0" borderId="6" xfId="0" applyNumberFormat="1" applyFont="1" applyBorder="1" applyAlignment="1" applyProtection="1">
      <alignment horizontal="left" vertical="center"/>
    </xf>
    <xf numFmtId="164" fontId="2" fillId="0" borderId="8" xfId="0" applyNumberFormat="1" applyFont="1" applyBorder="1" applyAlignment="1">
      <alignment vertical="center"/>
    </xf>
    <xf numFmtId="3" fontId="2" fillId="0" borderId="0" xfId="0" quotePrefix="1" applyNumberFormat="1" applyFont="1" applyBorder="1" applyAlignment="1" applyProtection="1">
      <alignment horizontal="right" vertical="center"/>
    </xf>
    <xf numFmtId="3" fontId="2" fillId="0" borderId="5" xfId="0" quotePrefix="1" applyNumberFormat="1" applyFont="1" applyBorder="1" applyAlignment="1" applyProtection="1">
      <alignment horizontal="right" vertical="center"/>
    </xf>
    <xf numFmtId="3" fontId="2" fillId="0" borderId="9" xfId="0" quotePrefix="1" applyNumberFormat="1" applyFont="1" applyBorder="1" applyAlignment="1" applyProtection="1">
      <alignment horizontal="right" vertical="center"/>
    </xf>
    <xf numFmtId="3" fontId="2" fillId="0" borderId="10" xfId="0" quotePrefix="1" applyNumberFormat="1" applyFont="1" applyBorder="1" applyAlignment="1" applyProtection="1">
      <alignment horizontal="right"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7" xfId="0" applyNumberFormat="1" applyFont="1" applyBorder="1" applyAlignment="1" applyProtection="1">
      <alignment horizontal="right" vertical="center"/>
    </xf>
    <xf numFmtId="49" fontId="2" fillId="0" borderId="2" xfId="0" applyNumberFormat="1" applyFont="1" applyBorder="1" applyAlignment="1" applyProtection="1">
      <alignment horizontal="right" vertical="center"/>
    </xf>
    <xf numFmtId="49" fontId="2" fillId="0" borderId="2" xfId="0" quotePrefix="1" applyNumberFormat="1" applyFont="1" applyBorder="1" applyAlignment="1" applyProtection="1">
      <alignment horizontal="right" vertical="center"/>
    </xf>
    <xf numFmtId="3" fontId="2" fillId="0" borderId="2" xfId="0" quotePrefix="1" applyNumberFormat="1" applyFont="1" applyBorder="1" applyAlignment="1" applyProtection="1">
      <alignment horizontal="right" vertical="center"/>
    </xf>
    <xf numFmtId="164" fontId="2" fillId="0" borderId="2" xfId="0" applyNumberFormat="1" applyFont="1" applyBorder="1" applyAlignment="1">
      <alignment vertical="center"/>
    </xf>
    <xf numFmtId="164" fontId="2" fillId="0" borderId="9" xfId="0" applyNumberFormat="1" applyFont="1" applyBorder="1" applyAlignment="1" applyProtection="1">
      <alignment horizontal="left" vertical="center"/>
    </xf>
    <xf numFmtId="164" fontId="2" fillId="0" borderId="11" xfId="0" applyNumberFormat="1" applyFont="1" applyBorder="1" applyAlignment="1" applyProtection="1">
      <alignment horizontal="left" vertical="center"/>
    </xf>
    <xf numFmtId="164" fontId="2" fillId="0" borderId="0" xfId="0" quotePrefix="1" applyNumberFormat="1" applyFont="1" applyBorder="1" applyAlignment="1" applyProtection="1">
      <alignment horizontal="right" vertical="center"/>
    </xf>
    <xf numFmtId="1" fontId="2" fillId="0" borderId="0" xfId="0" applyNumberFormat="1" applyFont="1" applyBorder="1" applyAlignment="1" applyProtection="1">
      <alignment horizontal="center" vertical="center"/>
    </xf>
    <xf numFmtId="1" fontId="2" fillId="0" borderId="10" xfId="0" applyNumberFormat="1" applyFont="1" applyBorder="1" applyAlignment="1" applyProtection="1">
      <alignment vertical="center" wrapText="1"/>
    </xf>
    <xf numFmtId="164" fontId="2" fillId="0" borderId="10" xfId="0" applyNumberFormat="1" applyFont="1" applyBorder="1" applyAlignment="1">
      <alignment vertical="center" wrapText="1"/>
    </xf>
    <xf numFmtId="164" fontId="2" fillId="0" borderId="4" xfId="0" quotePrefix="1" applyNumberFormat="1" applyFont="1" applyBorder="1" applyAlignment="1" applyProtection="1">
      <alignment horizontal="left" vertical="center"/>
    </xf>
    <xf numFmtId="1" fontId="2" fillId="0" borderId="7" xfId="0" applyNumberFormat="1" applyFont="1" applyBorder="1" applyAlignment="1" applyProtection="1">
      <alignment horizontal="center" vertical="center"/>
    </xf>
    <xf numFmtId="1" fontId="2" fillId="0" borderId="7" xfId="0" applyNumberFormat="1" applyFont="1" applyBorder="1" applyAlignment="1" applyProtection="1">
      <alignment horizontal="center" vertical="center" wrapText="1"/>
    </xf>
    <xf numFmtId="1" fontId="2" fillId="0" borderId="7" xfId="0" applyNumberFormat="1" applyFont="1" applyBorder="1" applyAlignment="1" applyProtection="1">
      <alignment horizontal="center" vertical="center" wrapText="1"/>
    </xf>
    <xf numFmtId="1" fontId="2" fillId="0" borderId="7" xfId="0" applyNumberFormat="1" applyFont="1" applyBorder="1" applyAlignment="1" applyProtection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6" xfId="0" quotePrefix="1" applyNumberFormat="1" applyFont="1" applyBorder="1" applyAlignment="1" applyProtection="1">
      <alignment horizontal="left" vertical="center"/>
    </xf>
    <xf numFmtId="164" fontId="2" fillId="0" borderId="8" xfId="0" quotePrefix="1" applyNumberFormat="1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vertical="center"/>
    </xf>
    <xf numFmtId="164" fontId="2" fillId="0" borderId="10" xfId="0" quotePrefix="1" applyNumberFormat="1" applyFont="1" applyBorder="1" applyAlignment="1" applyProtection="1">
      <alignment horizontal="left" vertical="center"/>
    </xf>
    <xf numFmtId="164" fontId="2" fillId="0" borderId="10" xfId="0" quotePrefix="1" applyNumberFormat="1" applyFont="1" applyBorder="1" applyAlignment="1">
      <alignment horizontal="left" vertical="center"/>
    </xf>
    <xf numFmtId="1" fontId="2" fillId="0" borderId="0" xfId="0" applyNumberFormat="1" applyFont="1" applyBorder="1" applyAlignment="1" applyProtection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 applyProtection="1">
      <alignment horizontal="center" vertical="center" wrapText="1"/>
    </xf>
    <xf numFmtId="1" fontId="2" fillId="0" borderId="7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</cellXfs>
  <cellStyles count="2">
    <cellStyle name="Normal" xfId="0" builtinId="0"/>
    <cellStyle name="Normal_IMP" xfId="1" xr:uid="{9E0E7286-6FAF-4D0B-99F0-3B4AC6C10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6D621-418B-48D7-9367-CA8EABDD7E4C}">
  <sheetPr>
    <pageSetUpPr fitToPage="1"/>
  </sheetPr>
  <dimension ref="A1:BT34"/>
  <sheetViews>
    <sheetView tabSelected="1" view="pageBreakPreview" zoomScale="50" zoomScaleNormal="70" zoomScaleSheetLayoutView="50" workbookViewId="0">
      <selection activeCell="L32" sqref="L32"/>
    </sheetView>
  </sheetViews>
  <sheetFormatPr defaultColWidth="8.5546875" defaultRowHeight="16.8" x14ac:dyDescent="0.3"/>
  <cols>
    <col min="1" max="1" width="7.5546875" style="1" customWidth="1"/>
    <col min="2" max="2" width="90.109375" style="1" bestFit="1" customWidth="1"/>
    <col min="3" max="6" width="13" style="1" hidden="1" customWidth="1"/>
    <col min="7" max="14" width="13" style="1" customWidth="1"/>
    <col min="15" max="15" width="2.6640625" style="1" hidden="1" customWidth="1"/>
    <col min="16" max="16" width="12" style="1" hidden="1" customWidth="1"/>
    <col min="17" max="19" width="8" style="1" hidden="1" customWidth="1"/>
    <col min="20" max="20" width="7.6640625" style="1" hidden="1" customWidth="1"/>
    <col min="21" max="22" width="8" style="1" hidden="1" customWidth="1"/>
    <col min="23" max="23" width="3.44140625" style="1" hidden="1" customWidth="1"/>
    <col min="24" max="24" width="12.44140625" style="1" hidden="1" customWidth="1"/>
    <col min="25" max="25" width="6.33203125" style="1" customWidth="1"/>
    <col min="26" max="26" width="8" style="1" customWidth="1"/>
    <col min="27" max="27" width="10.109375" style="1" bestFit="1" customWidth="1"/>
    <col min="28" max="28" width="10.109375" style="1" customWidth="1"/>
    <col min="29" max="29" width="8" style="1" bestFit="1" customWidth="1"/>
    <col min="30" max="31" width="11.5546875" style="1" customWidth="1"/>
    <col min="32" max="32" width="11.88671875" style="1" customWidth="1"/>
    <col min="33" max="34" width="11.5546875" style="1" customWidth="1"/>
    <col min="35" max="36" width="13" style="1" customWidth="1"/>
    <col min="37" max="38" width="11.5546875" style="1" customWidth="1"/>
    <col min="39" max="39" width="7.33203125" style="1" customWidth="1"/>
    <col min="40" max="40" width="4.5546875" style="1" customWidth="1"/>
    <col min="41" max="41" width="7.109375" style="1" bestFit="1" customWidth="1"/>
    <col min="42" max="42" width="59.109375" style="1" customWidth="1"/>
    <col min="43" max="43" width="13" style="1" bestFit="1" customWidth="1"/>
    <col min="44" max="44" width="8.5546875" style="1" customWidth="1"/>
    <col min="45" max="45" width="13.109375" style="1" customWidth="1"/>
    <col min="46" max="46" width="8.5546875" style="1" customWidth="1"/>
    <col min="47" max="16384" width="8.5546875" style="1"/>
  </cols>
  <sheetData>
    <row r="1" spans="1:72" s="3" customFormat="1" ht="16.5" customHeight="1" x14ac:dyDescent="0.3">
      <c r="A1" s="7" t="s">
        <v>80</v>
      </c>
      <c r="AP1" s="2" t="s">
        <v>79</v>
      </c>
      <c r="BT1" s="64"/>
    </row>
    <row r="2" spans="1:72" s="3" customFormat="1" x14ac:dyDescent="0.3">
      <c r="A2" s="79" t="s">
        <v>78</v>
      </c>
      <c r="B2" s="78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6" t="s">
        <v>77</v>
      </c>
      <c r="BT2" s="64"/>
    </row>
    <row r="3" spans="1:72" s="3" customFormat="1" ht="17.25" customHeight="1" x14ac:dyDescent="0.3">
      <c r="A3" s="75"/>
      <c r="B3" s="74"/>
      <c r="C3" s="73"/>
      <c r="D3" s="73"/>
      <c r="E3" s="73"/>
      <c r="F3" s="73"/>
      <c r="G3" s="82" t="s">
        <v>76</v>
      </c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72"/>
      <c r="Z3" s="84" t="s">
        <v>75</v>
      </c>
      <c r="AA3" s="84"/>
      <c r="AB3" s="84"/>
      <c r="AC3" s="84"/>
      <c r="AD3" s="84"/>
      <c r="AE3" s="84"/>
      <c r="AF3" s="84"/>
      <c r="AG3" s="84"/>
      <c r="AH3" s="71"/>
      <c r="AI3" s="85" t="s">
        <v>81</v>
      </c>
      <c r="AJ3" s="85"/>
      <c r="AK3" s="70"/>
      <c r="AL3" s="85" t="s">
        <v>74</v>
      </c>
      <c r="AM3" s="85"/>
      <c r="AN3" s="69"/>
      <c r="AO3" s="49"/>
      <c r="AP3" s="48"/>
      <c r="BT3" s="64"/>
    </row>
    <row r="4" spans="1:72" s="3" customFormat="1" ht="17.25" customHeight="1" x14ac:dyDescent="0.3">
      <c r="A4" s="43"/>
      <c r="B4" s="68"/>
      <c r="C4" s="67"/>
      <c r="D4" s="67"/>
      <c r="E4" s="67"/>
      <c r="F4" s="67"/>
      <c r="G4" s="81" t="s">
        <v>73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66"/>
      <c r="Z4" s="83" t="s">
        <v>72</v>
      </c>
      <c r="AA4" s="83"/>
      <c r="AB4" s="83"/>
      <c r="AC4" s="83"/>
      <c r="AD4" s="83"/>
      <c r="AE4" s="83"/>
      <c r="AF4" s="83"/>
      <c r="AG4" s="83"/>
      <c r="AH4" s="80"/>
      <c r="AI4" s="86" t="s">
        <v>82</v>
      </c>
      <c r="AJ4" s="86"/>
      <c r="AK4" s="66"/>
      <c r="AL4" s="86" t="s">
        <v>71</v>
      </c>
      <c r="AM4" s="86"/>
      <c r="AN4" s="65"/>
      <c r="AP4" s="26"/>
      <c r="BT4" s="64"/>
    </row>
    <row r="5" spans="1:72" s="3" customFormat="1" x14ac:dyDescent="0.3">
      <c r="A5" s="63"/>
      <c r="B5" s="62"/>
      <c r="C5" s="61">
        <v>2013</v>
      </c>
      <c r="D5" s="61">
        <v>2014</v>
      </c>
      <c r="E5" s="61">
        <v>2015</v>
      </c>
      <c r="F5" s="61">
        <v>2016</v>
      </c>
      <c r="G5" s="61">
        <v>2017</v>
      </c>
      <c r="H5" s="61">
        <v>2018</v>
      </c>
      <c r="I5" s="61">
        <v>2019</v>
      </c>
      <c r="J5" s="61">
        <v>2020</v>
      </c>
      <c r="K5" s="61">
        <v>2021</v>
      </c>
      <c r="L5" s="61">
        <v>2022</v>
      </c>
      <c r="M5" s="61">
        <v>2023</v>
      </c>
      <c r="N5" s="59" t="s">
        <v>55</v>
      </c>
      <c r="O5" s="60"/>
      <c r="P5" s="58" t="s">
        <v>70</v>
      </c>
      <c r="Q5" s="59" t="s">
        <v>69</v>
      </c>
      <c r="R5" s="59" t="s">
        <v>68</v>
      </c>
      <c r="S5" s="59" t="s">
        <v>67</v>
      </c>
      <c r="T5" s="59" t="s">
        <v>66</v>
      </c>
      <c r="U5" s="59" t="s">
        <v>65</v>
      </c>
      <c r="V5" s="59" t="s">
        <v>64</v>
      </c>
      <c r="W5" s="59" t="s">
        <v>63</v>
      </c>
      <c r="Y5" s="59"/>
      <c r="Z5" s="59" t="s">
        <v>62</v>
      </c>
      <c r="AA5" s="59" t="s">
        <v>61</v>
      </c>
      <c r="AB5" s="59" t="s">
        <v>60</v>
      </c>
      <c r="AC5" s="58" t="s">
        <v>59</v>
      </c>
      <c r="AD5" s="58" t="s">
        <v>58</v>
      </c>
      <c r="AE5" s="58" t="s">
        <v>57</v>
      </c>
      <c r="AF5" s="58" t="s">
        <v>56</v>
      </c>
      <c r="AG5" s="58" t="s">
        <v>54</v>
      </c>
      <c r="AH5" s="58"/>
      <c r="AI5" s="58" t="s">
        <v>55</v>
      </c>
      <c r="AJ5" s="58" t="s">
        <v>83</v>
      </c>
      <c r="AK5" s="57"/>
      <c r="AL5" s="85" t="s">
        <v>84</v>
      </c>
      <c r="AM5" s="85"/>
      <c r="AN5" s="56"/>
      <c r="AO5" s="55"/>
      <c r="AP5" s="54"/>
      <c r="AQ5" s="53"/>
      <c r="AR5" s="52"/>
      <c r="AS5" s="52"/>
      <c r="AT5" s="52"/>
      <c r="AU5" s="52"/>
    </row>
    <row r="6" spans="1:72" s="3" customFormat="1" x14ac:dyDescent="0.3">
      <c r="A6" s="51"/>
      <c r="B6" s="50"/>
      <c r="C6" s="49"/>
      <c r="D6" s="49"/>
      <c r="E6" s="49"/>
      <c r="F6" s="49"/>
      <c r="G6" s="49"/>
      <c r="H6" s="49"/>
      <c r="I6" s="49"/>
      <c r="J6" s="49"/>
      <c r="K6" s="49"/>
      <c r="L6" s="49"/>
      <c r="N6" s="49"/>
      <c r="O6" s="49"/>
      <c r="P6" s="49"/>
      <c r="Q6" s="49"/>
      <c r="R6" s="49"/>
      <c r="S6" s="49"/>
      <c r="T6" s="49"/>
      <c r="U6" s="49"/>
      <c r="V6" s="49"/>
      <c r="W6" s="49"/>
      <c r="Y6" s="49"/>
      <c r="Z6" s="49"/>
      <c r="AA6" s="49"/>
      <c r="AB6" s="49"/>
      <c r="AC6" s="49"/>
      <c r="AD6" s="49"/>
      <c r="AE6" s="49"/>
      <c r="AF6" s="49"/>
      <c r="AK6" s="49"/>
      <c r="AN6" s="49"/>
      <c r="AO6" s="49"/>
      <c r="AP6" s="48"/>
    </row>
    <row r="7" spans="1:72" s="3" customFormat="1" x14ac:dyDescent="0.3">
      <c r="A7" s="47" t="s">
        <v>52</v>
      </c>
      <c r="B7" s="26" t="s">
        <v>53</v>
      </c>
      <c r="C7" s="17">
        <v>7792.640324</v>
      </c>
      <c r="D7" s="17">
        <v>8948.9386689999992</v>
      </c>
      <c r="E7" s="17">
        <v>7501.499855</v>
      </c>
      <c r="F7" s="17">
        <v>7345.2385069999991</v>
      </c>
      <c r="G7" s="17">
        <v>9374.4046879999987</v>
      </c>
      <c r="H7" s="17">
        <v>9498.1441009999999</v>
      </c>
      <c r="I7" s="17">
        <v>9835.3923460000005</v>
      </c>
      <c r="J7" s="17">
        <v>9834.2462930000002</v>
      </c>
      <c r="K7" s="17">
        <v>12082.065433</v>
      </c>
      <c r="L7" s="17">
        <v>14771.624585</v>
      </c>
      <c r="M7" s="17">
        <v>13800.964472000001</v>
      </c>
      <c r="N7" s="17">
        <v>11008.630854000003</v>
      </c>
      <c r="O7" s="17"/>
      <c r="P7" s="17" t="e">
        <f>+#REF!/#REF!*100-100</f>
        <v>#REF!</v>
      </c>
      <c r="Q7" s="17" t="e">
        <f>+#REF!/#REF!*100-100</f>
        <v>#REF!</v>
      </c>
      <c r="R7" s="17" t="e">
        <f>+#REF!/#REF!*100-100</f>
        <v>#REF!</v>
      </c>
      <c r="S7" s="17" t="e">
        <f>+#REF!/#REF!*100-100</f>
        <v>#REF!</v>
      </c>
      <c r="T7" s="17" t="e">
        <f>+C7/#REF!*100-100</f>
        <v>#REF!</v>
      </c>
      <c r="U7" s="17">
        <f t="shared" ref="U7:W9" si="0">+D7/C7*100-100</f>
        <v>14.838338444016188</v>
      </c>
      <c r="V7" s="17">
        <f t="shared" si="0"/>
        <v>-16.174418749947066</v>
      </c>
      <c r="W7" s="17">
        <f t="shared" si="0"/>
        <v>-2.0830680666593366</v>
      </c>
      <c r="Y7" s="17"/>
      <c r="Z7" s="17">
        <f t="shared" ref="Z7:AF10" si="1">+G7/F7*100-100</f>
        <v>27.625599618939646</v>
      </c>
      <c r="AA7" s="17">
        <f t="shared" si="1"/>
        <v>1.3199708900811373</v>
      </c>
      <c r="AB7" s="16">
        <f t="shared" si="1"/>
        <v>3.5506751783697723</v>
      </c>
      <c r="AC7" s="16">
        <f t="shared" si="1"/>
        <v>-1.1652336375448158E-2</v>
      </c>
      <c r="AD7" s="16">
        <f t="shared" si="1"/>
        <v>22.857055569169489</v>
      </c>
      <c r="AE7" s="16">
        <f t="shared" si="1"/>
        <v>22.260756382381032</v>
      </c>
      <c r="AF7" s="16">
        <f t="shared" si="1"/>
        <v>-6.5711127940908085</v>
      </c>
      <c r="AG7" s="16">
        <f>N7/M7</f>
        <v>0.79767112482136981</v>
      </c>
      <c r="AH7" s="16"/>
      <c r="AI7" s="16">
        <v>3067.463534</v>
      </c>
      <c r="AJ7" s="16">
        <v>3849.3911509999998</v>
      </c>
      <c r="AK7" s="16"/>
      <c r="AL7" s="16">
        <f>(AJ7-AI7)/AI7*100</f>
        <v>25.491015894176229</v>
      </c>
      <c r="AN7" s="16"/>
      <c r="AO7" s="46" t="s">
        <v>52</v>
      </c>
      <c r="AP7" s="28" t="s">
        <v>51</v>
      </c>
      <c r="AR7" s="4"/>
    </row>
    <row r="8" spans="1:72" s="3" customFormat="1" x14ac:dyDescent="0.3">
      <c r="A8" s="35" t="s">
        <v>49</v>
      </c>
      <c r="B8" s="21" t="s">
        <v>50</v>
      </c>
      <c r="C8" s="19">
        <v>7623.3252659999989</v>
      </c>
      <c r="D8" s="19">
        <v>8775.4121860000014</v>
      </c>
      <c r="E8" s="19">
        <v>7321.6550359999992</v>
      </c>
      <c r="F8" s="19">
        <v>7220.9201340000009</v>
      </c>
      <c r="G8" s="19">
        <v>9275.4247969999997</v>
      </c>
      <c r="H8" s="19">
        <v>9409.5304219999998</v>
      </c>
      <c r="I8" s="19">
        <v>9757.7341489999981</v>
      </c>
      <c r="J8" s="19">
        <v>9777.9046739999994</v>
      </c>
      <c r="K8" s="19">
        <v>12003.477963000003</v>
      </c>
      <c r="L8" s="19">
        <v>14650.845784999998</v>
      </c>
      <c r="M8" s="19">
        <v>13685.331232000002</v>
      </c>
      <c r="N8" s="19">
        <v>10902.353764999998</v>
      </c>
      <c r="O8" s="34"/>
      <c r="P8" s="19" t="e">
        <f>+#REF!/#REF!*100-100</f>
        <v>#REF!</v>
      </c>
      <c r="Q8" s="19" t="e">
        <f>+#REF!/#REF!*100-100</f>
        <v>#REF!</v>
      </c>
      <c r="R8" s="19" t="e">
        <f>+#REF!/#REF!*100-100</f>
        <v>#REF!</v>
      </c>
      <c r="S8" s="19" t="e">
        <f>+#REF!/#REF!*100-100</f>
        <v>#REF!</v>
      </c>
      <c r="T8" s="19" t="e">
        <f>+C8/#REF!*100-100</f>
        <v>#REF!</v>
      </c>
      <c r="U8" s="19">
        <f t="shared" si="0"/>
        <v>15.112655957870587</v>
      </c>
      <c r="V8" s="19">
        <f t="shared" si="0"/>
        <v>-16.566254885659703</v>
      </c>
      <c r="W8" s="19">
        <f t="shared" si="0"/>
        <v>-1.3758487869845339</v>
      </c>
      <c r="Y8" s="19"/>
      <c r="Z8" s="19">
        <f t="shared" si="1"/>
        <v>28.452117249244736</v>
      </c>
      <c r="AA8" s="19">
        <f t="shared" si="1"/>
        <v>1.4458165306172788</v>
      </c>
      <c r="AB8" s="19">
        <f t="shared" si="1"/>
        <v>3.7005430811497035</v>
      </c>
      <c r="AC8" s="19">
        <f t="shared" si="1"/>
        <v>0.20671320505354629</v>
      </c>
      <c r="AD8" s="19">
        <f t="shared" si="1"/>
        <v>22.761249605121733</v>
      </c>
      <c r="AE8" s="19">
        <f t="shared" si="1"/>
        <v>22.055006308674436</v>
      </c>
      <c r="AF8" s="19">
        <f t="shared" si="1"/>
        <v>-6.5901625555878809</v>
      </c>
      <c r="AG8" s="19">
        <f>N8/M8</f>
        <v>0.79664522401236071</v>
      </c>
      <c r="AH8" s="19"/>
      <c r="AI8" s="19">
        <v>3043.6378219999997</v>
      </c>
      <c r="AJ8" s="19">
        <v>3824.1765329999998</v>
      </c>
      <c r="AK8" s="19"/>
      <c r="AL8" s="19">
        <f>(AJ8-AI8)/AI8*100</f>
        <v>25.644927440384535</v>
      </c>
      <c r="AM8" s="19"/>
      <c r="AN8" s="16"/>
      <c r="AO8" s="33" t="s">
        <v>49</v>
      </c>
      <c r="AP8" s="14" t="s">
        <v>48</v>
      </c>
      <c r="AR8" s="32"/>
      <c r="AS8" s="31"/>
    </row>
    <row r="9" spans="1:72" s="3" customFormat="1" x14ac:dyDescent="0.3">
      <c r="A9" s="35" t="s">
        <v>46</v>
      </c>
      <c r="B9" s="21" t="s">
        <v>47</v>
      </c>
      <c r="C9" s="19">
        <v>110.97508100000002</v>
      </c>
      <c r="D9" s="19">
        <v>103.995943</v>
      </c>
      <c r="E9" s="19">
        <v>91.295853999999991</v>
      </c>
      <c r="F9" s="19">
        <v>68.227953000000014</v>
      </c>
      <c r="G9" s="19">
        <v>40.679220999999998</v>
      </c>
      <c r="H9" s="19">
        <v>37.478784999999995</v>
      </c>
      <c r="I9" s="19">
        <v>25.104824000000001</v>
      </c>
      <c r="J9" s="19">
        <v>22.617478999999999</v>
      </c>
      <c r="K9" s="19">
        <v>29.514864999999997</v>
      </c>
      <c r="L9" s="19">
        <v>50.148926999999993</v>
      </c>
      <c r="M9" s="19">
        <v>48.428784000000007</v>
      </c>
      <c r="N9" s="19">
        <v>34.404949000000009</v>
      </c>
      <c r="O9" s="34"/>
      <c r="P9" s="19" t="e">
        <f>+#REF!/#REF!*100-100</f>
        <v>#REF!</v>
      </c>
      <c r="Q9" s="19" t="e">
        <f>+#REF!/#REF!*100-100</f>
        <v>#REF!</v>
      </c>
      <c r="R9" s="19" t="e">
        <f>+#REF!/#REF!*100-100</f>
        <v>#REF!</v>
      </c>
      <c r="S9" s="19" t="e">
        <f>+#REF!/#REF!*100-100</f>
        <v>#REF!</v>
      </c>
      <c r="T9" s="19" t="e">
        <f>+C9/#REF!*100-100</f>
        <v>#REF!</v>
      </c>
      <c r="U9" s="19">
        <f t="shared" si="0"/>
        <v>-6.2889235467194879</v>
      </c>
      <c r="V9" s="19">
        <f t="shared" si="0"/>
        <v>-12.21210042780227</v>
      </c>
      <c r="W9" s="19">
        <f t="shared" si="0"/>
        <v>-25.267194499325214</v>
      </c>
      <c r="Y9" s="19"/>
      <c r="Z9" s="19">
        <f t="shared" si="1"/>
        <v>-40.377485749865613</v>
      </c>
      <c r="AA9" s="19">
        <f t="shared" si="1"/>
        <v>-7.8674957910329795</v>
      </c>
      <c r="AB9" s="19">
        <f t="shared" si="1"/>
        <v>-33.015907532754852</v>
      </c>
      <c r="AC9" s="19">
        <f t="shared" si="1"/>
        <v>-9.9078368364582019</v>
      </c>
      <c r="AD9" s="19">
        <f t="shared" si="1"/>
        <v>30.49582139547914</v>
      </c>
      <c r="AE9" s="19">
        <f t="shared" si="1"/>
        <v>69.910744975455572</v>
      </c>
      <c r="AF9" s="19">
        <f t="shared" si="1"/>
        <v>-3.4300694010860724</v>
      </c>
      <c r="AG9" s="19">
        <f>N9/M9</f>
        <v>0.71042355719689354</v>
      </c>
      <c r="AH9" s="19"/>
      <c r="AI9" s="19">
        <v>9.5072450000000011</v>
      </c>
      <c r="AJ9" s="19">
        <v>7.4174799999999994</v>
      </c>
      <c r="AK9" s="19"/>
      <c r="AL9" s="19">
        <f>(AJ9-AI9)/AI9*100</f>
        <v>-21.980763091726377</v>
      </c>
      <c r="AM9" s="19"/>
      <c r="AN9" s="16"/>
      <c r="AO9" s="33" t="s">
        <v>46</v>
      </c>
      <c r="AP9" s="14" t="s">
        <v>45</v>
      </c>
      <c r="AR9" s="32"/>
      <c r="AS9" s="31"/>
    </row>
    <row r="10" spans="1:72" s="3" customFormat="1" x14ac:dyDescent="0.3">
      <c r="A10" s="35" t="s">
        <v>43</v>
      </c>
      <c r="B10" s="21" t="s">
        <v>44</v>
      </c>
      <c r="C10" s="17">
        <v>58.339976999999998</v>
      </c>
      <c r="D10" s="17">
        <v>69.530539999999988</v>
      </c>
      <c r="E10" s="17">
        <v>88.548964999999995</v>
      </c>
      <c r="F10" s="17">
        <v>56.090420000000002</v>
      </c>
      <c r="G10" s="19">
        <v>58.300669999999997</v>
      </c>
      <c r="H10" s="19">
        <v>51.134894000000003</v>
      </c>
      <c r="I10" s="19">
        <v>52.553372999999993</v>
      </c>
      <c r="J10" s="19">
        <v>33.724139999999998</v>
      </c>
      <c r="K10" s="19">
        <v>49.072604999999996</v>
      </c>
      <c r="L10" s="19">
        <v>70.629873000000003</v>
      </c>
      <c r="M10" s="19">
        <v>67.204455999999993</v>
      </c>
      <c r="N10" s="19">
        <v>71.872140000000002</v>
      </c>
      <c r="O10" s="34"/>
      <c r="P10" s="17"/>
      <c r="Q10" s="17"/>
      <c r="R10" s="17"/>
      <c r="S10" s="17"/>
      <c r="T10" s="17"/>
      <c r="U10" s="17"/>
      <c r="V10" s="17"/>
      <c r="W10" s="19">
        <f>+F10/E10*100-100</f>
        <v>-36.656041095454917</v>
      </c>
      <c r="Y10" s="19"/>
      <c r="Z10" s="19">
        <f t="shared" si="1"/>
        <v>3.9405124796711988</v>
      </c>
      <c r="AA10" s="19">
        <f t="shared" si="1"/>
        <v>-12.291069725270731</v>
      </c>
      <c r="AB10" s="19">
        <f t="shared" si="1"/>
        <v>2.7739942122496473</v>
      </c>
      <c r="AC10" s="19">
        <f t="shared" si="1"/>
        <v>-35.828781151687437</v>
      </c>
      <c r="AD10" s="19">
        <f t="shared" si="1"/>
        <v>45.511805490073272</v>
      </c>
      <c r="AE10" s="19">
        <f t="shared" si="1"/>
        <v>43.929332873198831</v>
      </c>
      <c r="AF10" s="19">
        <f t="shared" si="1"/>
        <v>-4.8498133360653384</v>
      </c>
      <c r="AG10" s="19">
        <f>N10/M10</f>
        <v>1.069454977806829</v>
      </c>
      <c r="AH10" s="19"/>
      <c r="AI10" s="19">
        <v>14.318467</v>
      </c>
      <c r="AJ10" s="19">
        <v>17.797138</v>
      </c>
      <c r="AK10" s="19"/>
      <c r="AL10" s="19">
        <f>(AJ10-AI10)/AI10*100</f>
        <v>24.294996105379159</v>
      </c>
      <c r="AM10" s="19"/>
      <c r="AN10" s="16"/>
      <c r="AO10" s="33" t="s">
        <v>43</v>
      </c>
      <c r="AP10" s="14" t="s">
        <v>42</v>
      </c>
      <c r="AR10" s="32"/>
      <c r="AS10" s="31"/>
    </row>
    <row r="11" spans="1:72" x14ac:dyDescent="0.3">
      <c r="A11" s="35"/>
      <c r="B11" s="21"/>
      <c r="C11" s="17"/>
      <c r="D11" s="17"/>
      <c r="E11" s="17"/>
      <c r="F11" s="17"/>
      <c r="G11" s="17"/>
      <c r="H11" s="17"/>
      <c r="I11" s="17"/>
      <c r="J11" s="17"/>
      <c r="K11" s="17"/>
      <c r="L11" s="17"/>
      <c r="N11" s="17"/>
      <c r="O11" s="34"/>
      <c r="P11" s="17"/>
      <c r="Q11" s="17"/>
      <c r="R11" s="17"/>
      <c r="S11" s="17"/>
      <c r="T11" s="17"/>
      <c r="U11" s="17"/>
      <c r="V11" s="17"/>
      <c r="W11" s="17"/>
      <c r="Y11" s="17"/>
      <c r="Z11" s="17"/>
      <c r="AA11" s="17"/>
      <c r="AB11" s="17"/>
      <c r="AC11" s="17"/>
      <c r="AD11" s="17"/>
      <c r="AE11" s="17"/>
      <c r="AF11" s="17"/>
      <c r="AG11" s="16"/>
      <c r="AH11" s="16"/>
      <c r="AI11" s="17"/>
      <c r="AJ11" s="17"/>
      <c r="AK11" s="17"/>
      <c r="AL11" s="18"/>
      <c r="AM11" s="17"/>
      <c r="AN11" s="16"/>
      <c r="AO11" s="33"/>
      <c r="AP11" s="45"/>
      <c r="AR11" s="32"/>
      <c r="AS11" s="31"/>
    </row>
    <row r="12" spans="1:72" s="3" customFormat="1" x14ac:dyDescent="0.3">
      <c r="A12" s="43" t="s">
        <v>40</v>
      </c>
      <c r="B12" s="26" t="s">
        <v>41</v>
      </c>
      <c r="C12" s="17">
        <v>38160.424438999995</v>
      </c>
      <c r="D12" s="17">
        <v>36943.512047999997</v>
      </c>
      <c r="E12" s="17">
        <v>27611.212330000002</v>
      </c>
      <c r="F12" s="17">
        <v>18978.382591000001</v>
      </c>
      <c r="G12" s="17">
        <v>26224.927347999997</v>
      </c>
      <c r="H12" s="17">
        <v>28978.591708</v>
      </c>
      <c r="I12" s="17">
        <v>31695.866422999999</v>
      </c>
      <c r="J12" s="17">
        <v>22334.135097999999</v>
      </c>
      <c r="K12" s="17">
        <v>40086.439304</v>
      </c>
      <c r="L12" s="17">
        <v>75344.062198</v>
      </c>
      <c r="M12" s="17">
        <v>46322.948126000003</v>
      </c>
      <c r="N12" s="17">
        <v>42717.216258</v>
      </c>
      <c r="O12" s="17"/>
      <c r="P12" s="17" t="e">
        <f>+#REF!/#REF!*100-100</f>
        <v>#REF!</v>
      </c>
      <c r="Q12" s="17" t="e">
        <f>+#REF!/#REF!*100-100</f>
        <v>#REF!</v>
      </c>
      <c r="R12" s="17" t="e">
        <f>+#REF!/#REF!*100-100</f>
        <v>#REF!</v>
      </c>
      <c r="S12" s="17" t="e">
        <f>+#REF!/#REF!*100-100</f>
        <v>#REF!</v>
      </c>
      <c r="T12" s="17" t="e">
        <f>+C12/#REF!*100-100</f>
        <v>#REF!</v>
      </c>
      <c r="U12" s="17">
        <f>+D12/C12*100-100</f>
        <v>-3.1889383016304009</v>
      </c>
      <c r="V12" s="17">
        <f>+E12/D12*100-100</f>
        <v>-25.260997670916382</v>
      </c>
      <c r="W12" s="17">
        <f>+F12/E12*100-100</f>
        <v>-31.265667134870057</v>
      </c>
      <c r="Y12" s="17"/>
      <c r="Z12" s="17">
        <f t="shared" ref="Z12:AF12" si="2">+G12/F12*100-100</f>
        <v>38.183152448599486</v>
      </c>
      <c r="AA12" s="17">
        <f t="shared" si="2"/>
        <v>10.500179174795704</v>
      </c>
      <c r="AB12" s="17">
        <f t="shared" si="2"/>
        <v>9.3768349489870246</v>
      </c>
      <c r="AC12" s="17">
        <f t="shared" si="2"/>
        <v>-29.53612688816321</v>
      </c>
      <c r="AD12" s="17">
        <f t="shared" si="2"/>
        <v>79.485075773494827</v>
      </c>
      <c r="AE12" s="17">
        <f t="shared" si="2"/>
        <v>87.953990192593238</v>
      </c>
      <c r="AF12" s="17">
        <f t="shared" si="2"/>
        <v>-38.518117055772926</v>
      </c>
      <c r="AG12" s="16">
        <f>N12/M12</f>
        <v>0.9221610019683486</v>
      </c>
      <c r="AH12" s="16"/>
      <c r="AI12" s="17">
        <v>11914.645284</v>
      </c>
      <c r="AJ12" s="17">
        <v>13692.572719</v>
      </c>
      <c r="AK12" s="17"/>
      <c r="AL12" s="16">
        <f>(AJ12-AI12)/AI12*100</f>
        <v>14.92220198437256</v>
      </c>
      <c r="AM12" s="17"/>
      <c r="AN12" s="16"/>
      <c r="AO12" s="44" t="s">
        <v>40</v>
      </c>
      <c r="AP12" s="28" t="s">
        <v>39</v>
      </c>
      <c r="AR12" s="37"/>
      <c r="AS12" s="36"/>
    </row>
    <row r="13" spans="1:72" s="3" customFormat="1" x14ac:dyDescent="0.3">
      <c r="A13" s="35"/>
      <c r="B13" s="21"/>
      <c r="C13" s="17"/>
      <c r="D13" s="17"/>
      <c r="E13" s="17"/>
      <c r="F13" s="17"/>
      <c r="G13" s="17"/>
      <c r="H13" s="17"/>
      <c r="N13" s="17"/>
      <c r="O13" s="34"/>
      <c r="P13" s="17"/>
      <c r="Q13" s="17"/>
      <c r="R13" s="17"/>
      <c r="S13" s="17"/>
      <c r="T13" s="17"/>
      <c r="U13" s="17"/>
      <c r="V13" s="17"/>
      <c r="W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7"/>
      <c r="AJ13" s="17"/>
      <c r="AK13" s="17"/>
      <c r="AL13" s="18"/>
      <c r="AM13" s="17"/>
      <c r="AN13" s="16"/>
      <c r="AO13" s="33"/>
      <c r="AP13" s="14"/>
      <c r="AR13" s="32"/>
      <c r="AS13" s="31"/>
    </row>
    <row r="14" spans="1:72" s="3" customFormat="1" x14ac:dyDescent="0.3">
      <c r="A14" s="43" t="s">
        <v>37</v>
      </c>
      <c r="B14" s="26" t="s">
        <v>38</v>
      </c>
      <c r="C14" s="17">
        <v>206177.96943299999</v>
      </c>
      <c r="D14" s="17">
        <v>196775.935429</v>
      </c>
      <c r="E14" s="17">
        <v>173110.26431</v>
      </c>
      <c r="F14" s="17">
        <v>170959.10749299999</v>
      </c>
      <c r="G14" s="17">
        <v>195865.97467600001</v>
      </c>
      <c r="H14" s="17">
        <v>184463.12830100002</v>
      </c>
      <c r="I14" s="17">
        <v>162143.182149</v>
      </c>
      <c r="J14" s="17">
        <v>179808.65114500001</v>
      </c>
      <c r="K14" s="17">
        <v>205981.185895</v>
      </c>
      <c r="L14" s="17">
        <v>261114.00072700001</v>
      </c>
      <c r="M14" s="17">
        <v>292079.84870599996</v>
      </c>
      <c r="N14" s="17">
        <v>280068.31442400004</v>
      </c>
      <c r="O14" s="17"/>
      <c r="P14" s="17" t="e">
        <f>+#REF!/#REF!*100-100</f>
        <v>#REF!</v>
      </c>
      <c r="Q14" s="17" t="e">
        <f>+#REF!/#REF!*100-100</f>
        <v>#REF!</v>
      </c>
      <c r="R14" s="17" t="e">
        <f>+#REF!/#REF!*100-100</f>
        <v>#REF!</v>
      </c>
      <c r="S14" s="17" t="e">
        <f>+#REF!/#REF!*100-100</f>
        <v>#REF!</v>
      </c>
      <c r="T14" s="17" t="e">
        <f>+C14/#REF!*100-100</f>
        <v>#REF!</v>
      </c>
      <c r="U14" s="17">
        <f t="shared" ref="U14:U26" si="3">+D14/C14*100-100</f>
        <v>-4.5601545256537719</v>
      </c>
      <c r="V14" s="17">
        <f t="shared" ref="V14:V26" si="4">+E14/D14*100-100</f>
        <v>-12.026710007707706</v>
      </c>
      <c r="W14" s="17">
        <f t="shared" ref="W14:W26" si="5">+F14/E14*100-100</f>
        <v>-1.2426512232387381</v>
      </c>
      <c r="Y14" s="17"/>
      <c r="Z14" s="17">
        <f t="shared" ref="Z14:Z26" si="6">+G14/F14*100-100</f>
        <v>14.568903375925643</v>
      </c>
      <c r="AA14" s="17">
        <f t="shared" ref="AA14:AA26" si="7">+H14/G14*100-100</f>
        <v>-5.8217596976006121</v>
      </c>
      <c r="AB14" s="17">
        <f t="shared" ref="AB14:AB26" si="8">+I14/H14*100-100</f>
        <v>-12.099949923639571</v>
      </c>
      <c r="AC14" s="17">
        <f t="shared" ref="AC14:AC26" si="9">+J14/I14*100-100</f>
        <v>10.894981066651638</v>
      </c>
      <c r="AD14" s="17">
        <f t="shared" ref="AD14:AD26" si="10">+K14/J14*100-100</f>
        <v>14.555770583526666</v>
      </c>
      <c r="AE14" s="17">
        <f t="shared" ref="AE14:AE26" si="11">+L14/K14*100-100</f>
        <v>26.765946895802543</v>
      </c>
      <c r="AF14" s="17">
        <f t="shared" ref="AF14:AF26" si="12">+M14/L14*100-100</f>
        <v>11.859129687716489</v>
      </c>
      <c r="AG14" s="16">
        <f t="shared" ref="AG14:AG26" si="13">N14/M14</f>
        <v>0.95887585420488752</v>
      </c>
      <c r="AH14" s="16"/>
      <c r="AI14" s="17">
        <v>66300.619756999993</v>
      </c>
      <c r="AJ14" s="17">
        <v>68094.643221999999</v>
      </c>
      <c r="AK14" s="17"/>
      <c r="AL14" s="16">
        <f t="shared" ref="AL14:AL26" si="14">(AJ14-AI14)/AI14*100</f>
        <v>2.7058924510439337</v>
      </c>
      <c r="AM14" s="17"/>
      <c r="AN14" s="16"/>
      <c r="AO14" s="24" t="s">
        <v>37</v>
      </c>
      <c r="AP14" s="42" t="s">
        <v>36</v>
      </c>
      <c r="AR14" s="37"/>
      <c r="AS14" s="36"/>
    </row>
    <row r="15" spans="1:72" s="3" customFormat="1" x14ac:dyDescent="0.3">
      <c r="A15" s="41">
        <v>10</v>
      </c>
      <c r="B15" s="21" t="s">
        <v>35</v>
      </c>
      <c r="C15" s="19">
        <v>6461.5890499999996</v>
      </c>
      <c r="D15" s="19">
        <v>6752.6539819999998</v>
      </c>
      <c r="E15" s="19">
        <v>5817.8622240000004</v>
      </c>
      <c r="F15" s="19">
        <v>5654.6218659999995</v>
      </c>
      <c r="G15" s="19">
        <v>5992.9897260000007</v>
      </c>
      <c r="H15" s="19">
        <v>5648.8982470000001</v>
      </c>
      <c r="I15" s="19">
        <v>5643.8334739999991</v>
      </c>
      <c r="J15" s="19">
        <v>6118.2583949999998</v>
      </c>
      <c r="K15" s="19">
        <v>7366.9669509999994</v>
      </c>
      <c r="L15" s="19">
        <v>10770.947385999998</v>
      </c>
      <c r="M15" s="19">
        <v>10456.741822</v>
      </c>
      <c r="N15" s="19">
        <v>10603.104125</v>
      </c>
      <c r="O15" s="40"/>
      <c r="P15" s="19" t="e">
        <f>+#REF!/#REF!*100-100</f>
        <v>#REF!</v>
      </c>
      <c r="Q15" s="19" t="e">
        <f>+#REF!/#REF!*100-100</f>
        <v>#REF!</v>
      </c>
      <c r="R15" s="19" t="e">
        <f>+#REF!/#REF!*100-100</f>
        <v>#REF!</v>
      </c>
      <c r="S15" s="19" t="e">
        <f>+#REF!/#REF!*100-100</f>
        <v>#REF!</v>
      </c>
      <c r="T15" s="19" t="e">
        <f>+C15/#REF!*100-100</f>
        <v>#REF!</v>
      </c>
      <c r="U15" s="19">
        <f t="shared" si="3"/>
        <v>4.5045410617686912</v>
      </c>
      <c r="V15" s="19">
        <f t="shared" si="4"/>
        <v>-13.843323832256132</v>
      </c>
      <c r="W15" s="19">
        <f t="shared" si="5"/>
        <v>-2.8058477790449814</v>
      </c>
      <c r="Y15" s="19"/>
      <c r="Z15" s="19">
        <f t="shared" si="6"/>
        <v>5.9839166617759787</v>
      </c>
      <c r="AA15" s="19">
        <f t="shared" si="7"/>
        <v>-5.7415663088357007</v>
      </c>
      <c r="AB15" s="19">
        <f t="shared" si="8"/>
        <v>-8.9659483646926219E-2</v>
      </c>
      <c r="AC15" s="19">
        <f t="shared" si="9"/>
        <v>8.4060758203724504</v>
      </c>
      <c r="AD15" s="19">
        <f t="shared" si="10"/>
        <v>20.409542640769757</v>
      </c>
      <c r="AE15" s="19">
        <f t="shared" si="11"/>
        <v>46.205995732584881</v>
      </c>
      <c r="AF15" s="19">
        <f t="shared" si="12"/>
        <v>-2.9171580989096668</v>
      </c>
      <c r="AG15" s="19">
        <f t="shared" si="13"/>
        <v>1.0139969318829376</v>
      </c>
      <c r="AH15" s="19"/>
      <c r="AI15" s="19">
        <v>2529.6563720000004</v>
      </c>
      <c r="AJ15" s="19">
        <v>2928.6560399999998</v>
      </c>
      <c r="AK15" s="19"/>
      <c r="AL15" s="19">
        <f t="shared" si="14"/>
        <v>15.77288015939263</v>
      </c>
      <c r="AM15" s="19"/>
      <c r="AN15" s="16"/>
      <c r="AO15" s="39">
        <v>10</v>
      </c>
      <c r="AP15" s="38" t="s">
        <v>34</v>
      </c>
      <c r="AR15" s="37"/>
      <c r="AS15" s="36"/>
    </row>
    <row r="16" spans="1:72" s="3" customFormat="1" x14ac:dyDescent="0.3">
      <c r="A16" s="35">
        <v>11</v>
      </c>
      <c r="B16" s="21" t="s">
        <v>33</v>
      </c>
      <c r="C16" s="19">
        <v>516.9344339999999</v>
      </c>
      <c r="D16" s="19">
        <v>496.07136800000001</v>
      </c>
      <c r="E16" s="19">
        <v>456.81384900000006</v>
      </c>
      <c r="F16" s="19">
        <v>477.72869099999997</v>
      </c>
      <c r="G16" s="19">
        <v>624.62837300000001</v>
      </c>
      <c r="H16" s="19">
        <v>584.37371199999995</v>
      </c>
      <c r="I16" s="19">
        <v>506.704947</v>
      </c>
      <c r="J16" s="19">
        <v>537.06324600000005</v>
      </c>
      <c r="K16" s="19">
        <v>732.63539700000001</v>
      </c>
      <c r="L16" s="19">
        <v>965.15422000000012</v>
      </c>
      <c r="M16" s="19">
        <v>1167.1138939999998</v>
      </c>
      <c r="N16" s="19">
        <v>1241.4120479999999</v>
      </c>
      <c r="O16" s="34"/>
      <c r="P16" s="19" t="e">
        <f>+#REF!/#REF!*100-100</f>
        <v>#REF!</v>
      </c>
      <c r="Q16" s="19" t="e">
        <f>+#REF!/#REF!*100-100</f>
        <v>#REF!</v>
      </c>
      <c r="R16" s="19" t="e">
        <f>+#REF!/#REF!*100-100</f>
        <v>#REF!</v>
      </c>
      <c r="S16" s="19" t="e">
        <f>+#REF!/#REF!*100-100</f>
        <v>#REF!</v>
      </c>
      <c r="T16" s="19" t="e">
        <f>+C16/#REF!*100-100</f>
        <v>#REF!</v>
      </c>
      <c r="U16" s="19">
        <f t="shared" si="3"/>
        <v>-4.0359211203175249</v>
      </c>
      <c r="V16" s="19">
        <f t="shared" si="4"/>
        <v>-7.9136837020595721</v>
      </c>
      <c r="W16" s="19">
        <f t="shared" si="5"/>
        <v>4.5784167983926096</v>
      </c>
      <c r="Y16" s="19"/>
      <c r="Z16" s="19">
        <f t="shared" si="6"/>
        <v>30.749604276959786</v>
      </c>
      <c r="AA16" s="19">
        <f t="shared" si="7"/>
        <v>-6.4445777265388529</v>
      </c>
      <c r="AB16" s="19">
        <f t="shared" si="8"/>
        <v>-13.290940951840753</v>
      </c>
      <c r="AC16" s="19">
        <f t="shared" si="9"/>
        <v>5.9913168757754534</v>
      </c>
      <c r="AD16" s="19">
        <f t="shared" si="10"/>
        <v>36.415106126997927</v>
      </c>
      <c r="AE16" s="19">
        <f t="shared" si="11"/>
        <v>31.737317627856839</v>
      </c>
      <c r="AF16" s="19">
        <f t="shared" si="12"/>
        <v>20.925119510952328</v>
      </c>
      <c r="AG16" s="19">
        <f t="shared" si="13"/>
        <v>1.0636597288250602</v>
      </c>
      <c r="AH16" s="19"/>
      <c r="AI16" s="19">
        <v>289.78544699999998</v>
      </c>
      <c r="AJ16" s="19">
        <v>318.325581</v>
      </c>
      <c r="AK16" s="19"/>
      <c r="AL16" s="19">
        <f t="shared" si="14"/>
        <v>9.8487119679270947</v>
      </c>
      <c r="AM16" s="19"/>
      <c r="AN16" s="16"/>
      <c r="AO16" s="33">
        <v>11</v>
      </c>
      <c r="AP16" s="14" t="s">
        <v>32</v>
      </c>
      <c r="AR16" s="32"/>
      <c r="AS16" s="31"/>
    </row>
    <row r="17" spans="1:45" s="3" customFormat="1" x14ac:dyDescent="0.3">
      <c r="A17" s="35">
        <v>13</v>
      </c>
      <c r="B17" s="21" t="s">
        <v>31</v>
      </c>
      <c r="C17" s="19">
        <v>5681.9537200000004</v>
      </c>
      <c r="D17" s="19">
        <v>5809.1567889999997</v>
      </c>
      <c r="E17" s="19">
        <v>4866.7250800000002</v>
      </c>
      <c r="F17" s="19">
        <v>4651.3610310000004</v>
      </c>
      <c r="G17" s="19">
        <v>5217.1204779999998</v>
      </c>
      <c r="H17" s="19">
        <v>4860.9630159999997</v>
      </c>
      <c r="I17" s="19">
        <v>4609.5792070000007</v>
      </c>
      <c r="J17" s="19">
        <v>657.725233</v>
      </c>
      <c r="K17" s="19">
        <v>4690.6671640000004</v>
      </c>
      <c r="L17" s="19">
        <v>744.346001</v>
      </c>
      <c r="M17" s="19">
        <v>5030.637815</v>
      </c>
      <c r="N17" s="19">
        <v>4393.1517200000008</v>
      </c>
      <c r="O17" s="34"/>
      <c r="P17" s="19" t="e">
        <f>+#REF!/#REF!*100-100</f>
        <v>#REF!</v>
      </c>
      <c r="Q17" s="19" t="e">
        <f>+#REF!/#REF!*100-100</f>
        <v>#REF!</v>
      </c>
      <c r="R17" s="19" t="e">
        <f>+#REF!/#REF!*100-100</f>
        <v>#REF!</v>
      </c>
      <c r="S17" s="19" t="e">
        <f>+#REF!/#REF!*100-100</f>
        <v>#REF!</v>
      </c>
      <c r="T17" s="19" t="e">
        <f>+C17/#REF!*100-100</f>
        <v>#REF!</v>
      </c>
      <c r="U17" s="19">
        <f t="shared" si="3"/>
        <v>2.238720610346661</v>
      </c>
      <c r="V17" s="19">
        <f t="shared" si="4"/>
        <v>-16.223210066985146</v>
      </c>
      <c r="W17" s="19">
        <f t="shared" si="5"/>
        <v>-4.4252355631315083</v>
      </c>
      <c r="Y17" s="19"/>
      <c r="Z17" s="19">
        <f t="shared" si="6"/>
        <v>12.163309689989092</v>
      </c>
      <c r="AA17" s="19">
        <f t="shared" si="7"/>
        <v>-6.8267057182573296</v>
      </c>
      <c r="AB17" s="19">
        <f t="shared" si="8"/>
        <v>-5.1714816214927311</v>
      </c>
      <c r="AC17" s="19">
        <f t="shared" si="9"/>
        <v>-85.731338947355681</v>
      </c>
      <c r="AD17" s="19">
        <f t="shared" si="10"/>
        <v>613.1651529628939</v>
      </c>
      <c r="AE17" s="19">
        <f t="shared" si="11"/>
        <v>-84.131340490054015</v>
      </c>
      <c r="AF17" s="19">
        <f t="shared" si="12"/>
        <v>575.84669068437699</v>
      </c>
      <c r="AG17" s="19">
        <f t="shared" si="13"/>
        <v>0.87327927025491914</v>
      </c>
      <c r="AH17" s="19"/>
      <c r="AI17" s="19">
        <v>998.35947299999998</v>
      </c>
      <c r="AJ17" s="19">
        <v>1048.4785379999998</v>
      </c>
      <c r="AK17" s="19"/>
      <c r="AL17" s="19">
        <f t="shared" si="14"/>
        <v>5.0201421787881273</v>
      </c>
      <c r="AM17" s="19"/>
      <c r="AN17" s="16"/>
      <c r="AO17" s="33">
        <v>13</v>
      </c>
      <c r="AP17" s="14" t="s">
        <v>30</v>
      </c>
      <c r="AR17" s="32"/>
      <c r="AS17" s="31"/>
    </row>
    <row r="18" spans="1:45" s="3" customFormat="1" x14ac:dyDescent="0.3">
      <c r="A18" s="35">
        <v>14</v>
      </c>
      <c r="B18" s="21" t="s">
        <v>29</v>
      </c>
      <c r="C18" s="19">
        <v>2744.2491960000007</v>
      </c>
      <c r="D18" s="19">
        <v>2757.0167430000001</v>
      </c>
      <c r="E18" s="19">
        <v>2492.5448769999998</v>
      </c>
      <c r="F18" s="19">
        <v>2316.5075580000002</v>
      </c>
      <c r="G18" s="19">
        <v>2103.9799379999999</v>
      </c>
      <c r="H18" s="19">
        <v>1933.9857519999996</v>
      </c>
      <c r="I18" s="19">
        <v>1572.6997670000003</v>
      </c>
      <c r="J18" s="19">
        <v>4009.3307889999992</v>
      </c>
      <c r="K18" s="19">
        <v>1544.241462</v>
      </c>
      <c r="L18" s="19">
        <v>6031.5991590000003</v>
      </c>
      <c r="M18" s="19">
        <v>3046.6195630000002</v>
      </c>
      <c r="N18" s="19">
        <v>3806.7518319999999</v>
      </c>
      <c r="O18" s="34"/>
      <c r="P18" s="19" t="e">
        <f>+#REF!/#REF!*100-100</f>
        <v>#REF!</v>
      </c>
      <c r="Q18" s="19" t="e">
        <f>+#REF!/#REF!*100-100</f>
        <v>#REF!</v>
      </c>
      <c r="R18" s="19" t="e">
        <f>+#REF!/#REF!*100-100</f>
        <v>#REF!</v>
      </c>
      <c r="S18" s="19" t="e">
        <f>+#REF!/#REF!*100-100</f>
        <v>#REF!</v>
      </c>
      <c r="T18" s="19" t="e">
        <f>+C18/#REF!*100-100</f>
        <v>#REF!</v>
      </c>
      <c r="U18" s="19">
        <f t="shared" si="3"/>
        <v>0.46524736232443331</v>
      </c>
      <c r="V18" s="19">
        <f t="shared" si="4"/>
        <v>-9.5926826223122532</v>
      </c>
      <c r="W18" s="19">
        <f t="shared" si="5"/>
        <v>-7.0625536424393687</v>
      </c>
      <c r="Y18" s="19"/>
      <c r="Z18" s="19">
        <f t="shared" si="6"/>
        <v>-9.1744842042945862</v>
      </c>
      <c r="AA18" s="19">
        <f t="shared" si="7"/>
        <v>-8.0796486187788048</v>
      </c>
      <c r="AB18" s="19">
        <f t="shared" si="8"/>
        <v>-18.680902102116377</v>
      </c>
      <c r="AC18" s="19">
        <f t="shared" si="9"/>
        <v>154.93300584942472</v>
      </c>
      <c r="AD18" s="19">
        <f t="shared" si="10"/>
        <v>-61.483810060352681</v>
      </c>
      <c r="AE18" s="19">
        <f t="shared" si="11"/>
        <v>290.58653114962152</v>
      </c>
      <c r="AF18" s="19">
        <f t="shared" si="12"/>
        <v>-49.489024673431544</v>
      </c>
      <c r="AG18" s="19">
        <f t="shared" si="13"/>
        <v>1.2495002258343995</v>
      </c>
      <c r="AH18" s="19"/>
      <c r="AI18" s="19">
        <v>803.38626699999998</v>
      </c>
      <c r="AJ18" s="19">
        <v>996.04099900000006</v>
      </c>
      <c r="AK18" s="19"/>
      <c r="AL18" s="19">
        <f t="shared" si="14"/>
        <v>23.980336721389349</v>
      </c>
      <c r="AM18" s="19"/>
      <c r="AN18" s="16"/>
      <c r="AO18" s="33">
        <v>14</v>
      </c>
      <c r="AP18" s="14" t="s">
        <v>28</v>
      </c>
      <c r="AR18" s="32"/>
      <c r="AS18" s="31"/>
    </row>
    <row r="19" spans="1:45" s="3" customFormat="1" x14ac:dyDescent="0.3">
      <c r="A19" s="35">
        <v>24</v>
      </c>
      <c r="B19" s="21" t="s">
        <v>27</v>
      </c>
      <c r="C19" s="19">
        <v>35631.344051</v>
      </c>
      <c r="D19" s="19">
        <v>27162.656112000001</v>
      </c>
      <c r="E19" s="19">
        <v>22162.330008000001</v>
      </c>
      <c r="F19" s="19">
        <v>22602.364100000003</v>
      </c>
      <c r="G19" s="19">
        <v>36475.050065999996</v>
      </c>
      <c r="H19" s="19">
        <v>32621.669130999999</v>
      </c>
      <c r="I19" s="19">
        <v>29184.208276999998</v>
      </c>
      <c r="J19" s="19">
        <v>42500.756289999998</v>
      </c>
      <c r="K19" s="19">
        <v>36011.594403999996</v>
      </c>
      <c r="L19" s="19">
        <v>56615.213741000007</v>
      </c>
      <c r="M19" s="19">
        <v>62028.249952999999</v>
      </c>
      <c r="N19" s="19">
        <v>47421.409542999994</v>
      </c>
      <c r="O19" s="34"/>
      <c r="P19" s="19" t="e">
        <f>+#REF!/#REF!*100-100</f>
        <v>#REF!</v>
      </c>
      <c r="Q19" s="19" t="e">
        <f>+#REF!/#REF!*100-100</f>
        <v>#REF!</v>
      </c>
      <c r="R19" s="19" t="e">
        <f>+#REF!/#REF!*100-100</f>
        <v>#REF!</v>
      </c>
      <c r="S19" s="19" t="e">
        <f>+#REF!/#REF!*100-100</f>
        <v>#REF!</v>
      </c>
      <c r="T19" s="19" t="e">
        <f>+C19/#REF!*100-100</f>
        <v>#REF!</v>
      </c>
      <c r="U19" s="19">
        <f t="shared" si="3"/>
        <v>-23.767523130417317</v>
      </c>
      <c r="V19" s="19">
        <f t="shared" si="4"/>
        <v>-18.408826012383003</v>
      </c>
      <c r="W19" s="19">
        <f t="shared" si="5"/>
        <v>1.9855046461322559</v>
      </c>
      <c r="Y19" s="19"/>
      <c r="Z19" s="19">
        <f t="shared" si="6"/>
        <v>61.37714579157668</v>
      </c>
      <c r="AA19" s="19">
        <f t="shared" si="7"/>
        <v>-10.56442946076146</v>
      </c>
      <c r="AB19" s="19">
        <f t="shared" si="8"/>
        <v>-10.537354297219025</v>
      </c>
      <c r="AC19" s="19">
        <f t="shared" si="9"/>
        <v>45.629293371973148</v>
      </c>
      <c r="AD19" s="19">
        <f t="shared" si="10"/>
        <v>-15.268344501264409</v>
      </c>
      <c r="AE19" s="19">
        <f t="shared" si="11"/>
        <v>57.21384925603698</v>
      </c>
      <c r="AF19" s="19">
        <f t="shared" si="12"/>
        <v>9.561098253136052</v>
      </c>
      <c r="AG19" s="19">
        <f t="shared" si="13"/>
        <v>0.76451309812758073</v>
      </c>
      <c r="AH19" s="19"/>
      <c r="AI19" s="19">
        <v>10535.920763</v>
      </c>
      <c r="AJ19" s="19">
        <v>12355.966431999999</v>
      </c>
      <c r="AK19" s="19"/>
      <c r="AL19" s="19">
        <f t="shared" si="14"/>
        <v>17.274671193348638</v>
      </c>
      <c r="AM19" s="19"/>
      <c r="AN19" s="16"/>
      <c r="AO19" s="33">
        <v>24</v>
      </c>
      <c r="AP19" s="14" t="s">
        <v>26</v>
      </c>
      <c r="AR19" s="32"/>
      <c r="AS19" s="31"/>
    </row>
    <row r="20" spans="1:45" s="3" customFormat="1" x14ac:dyDescent="0.3">
      <c r="A20" s="35">
        <v>25</v>
      </c>
      <c r="B20" s="21" t="s">
        <v>25</v>
      </c>
      <c r="C20" s="19">
        <v>5728.4049299999997</v>
      </c>
      <c r="D20" s="19">
        <v>5058.8054659999998</v>
      </c>
      <c r="E20" s="19">
        <v>4998.5270370000007</v>
      </c>
      <c r="F20" s="19">
        <v>5152.6490390000008</v>
      </c>
      <c r="G20" s="19">
        <v>5012.4129469999998</v>
      </c>
      <c r="H20" s="19">
        <v>5018.2334500000006</v>
      </c>
      <c r="I20" s="19">
        <v>4462.1082460000007</v>
      </c>
      <c r="J20" s="19">
        <v>4515.8372929999996</v>
      </c>
      <c r="K20" s="19">
        <v>4613.5126760000012</v>
      </c>
      <c r="L20" s="19">
        <v>5374.9188819999999</v>
      </c>
      <c r="M20" s="19">
        <v>6273.8985089999996</v>
      </c>
      <c r="N20" s="19">
        <v>6567.3297110000003</v>
      </c>
      <c r="O20" s="34"/>
      <c r="P20" s="19" t="e">
        <f>+#REF!/#REF!*100-100</f>
        <v>#REF!</v>
      </c>
      <c r="Q20" s="19" t="e">
        <f>+#REF!/#REF!*100-100</f>
        <v>#REF!</v>
      </c>
      <c r="R20" s="19" t="e">
        <f>+#REF!/#REF!*100-100</f>
        <v>#REF!</v>
      </c>
      <c r="S20" s="19" t="e">
        <f>+#REF!/#REF!*100-100</f>
        <v>#REF!</v>
      </c>
      <c r="T20" s="19" t="e">
        <f>+C20/#REF!*100-100</f>
        <v>#REF!</v>
      </c>
      <c r="U20" s="19">
        <f t="shared" si="3"/>
        <v>-11.689108437381364</v>
      </c>
      <c r="V20" s="19">
        <f t="shared" si="4"/>
        <v>-1.1915545953511639</v>
      </c>
      <c r="W20" s="19">
        <f t="shared" si="5"/>
        <v>3.0833483716135106</v>
      </c>
      <c r="Y20" s="19"/>
      <c r="Z20" s="19">
        <f t="shared" si="6"/>
        <v>-2.7216309695957364</v>
      </c>
      <c r="AA20" s="19">
        <f t="shared" si="7"/>
        <v>0.11612177730657436</v>
      </c>
      <c r="AB20" s="19">
        <f t="shared" si="8"/>
        <v>-11.082091129100419</v>
      </c>
      <c r="AC20" s="19">
        <f t="shared" si="9"/>
        <v>1.204117964824448</v>
      </c>
      <c r="AD20" s="19">
        <f t="shared" si="10"/>
        <v>2.1629517775454019</v>
      </c>
      <c r="AE20" s="19">
        <f t="shared" si="11"/>
        <v>16.503828199300656</v>
      </c>
      <c r="AF20" s="19">
        <f t="shared" si="12"/>
        <v>16.72545477868664</v>
      </c>
      <c r="AG20" s="19">
        <f t="shared" si="13"/>
        <v>1.0467701544070356</v>
      </c>
      <c r="AH20" s="19"/>
      <c r="AI20" s="19">
        <v>1533.2541800000001</v>
      </c>
      <c r="AJ20" s="19">
        <v>1683.225023</v>
      </c>
      <c r="AK20" s="19"/>
      <c r="AL20" s="19">
        <f t="shared" si="14"/>
        <v>9.781212075352034</v>
      </c>
      <c r="AM20" s="19"/>
      <c r="AN20" s="16"/>
      <c r="AO20" s="33">
        <v>20</v>
      </c>
      <c r="AP20" s="14" t="s">
        <v>24</v>
      </c>
      <c r="AR20" s="32"/>
      <c r="AS20" s="31"/>
    </row>
    <row r="21" spans="1:45" s="3" customFormat="1" x14ac:dyDescent="0.3">
      <c r="A21" s="35">
        <v>26</v>
      </c>
      <c r="B21" s="21" t="s">
        <v>23</v>
      </c>
      <c r="C21" s="19">
        <v>15510.793664999999</v>
      </c>
      <c r="D21" s="19">
        <v>16496.265251000001</v>
      </c>
      <c r="E21" s="19">
        <v>15659.899423999999</v>
      </c>
      <c r="F21" s="19">
        <v>15909.384577999997</v>
      </c>
      <c r="G21" s="19">
        <v>17371.448926000005</v>
      </c>
      <c r="H21" s="19">
        <v>13134.342435</v>
      </c>
      <c r="I21" s="19">
        <v>12046.585721000003</v>
      </c>
      <c r="J21" s="19">
        <v>13606.084478000001</v>
      </c>
      <c r="K21" s="19">
        <v>14868.695871</v>
      </c>
      <c r="L21" s="19">
        <v>16194.779138000002</v>
      </c>
      <c r="M21" s="19">
        <v>20466.647831999999</v>
      </c>
      <c r="N21" s="19">
        <v>19292.201009999997</v>
      </c>
      <c r="O21" s="34"/>
      <c r="P21" s="19" t="e">
        <f>+#REF!/#REF!*100-100</f>
        <v>#REF!</v>
      </c>
      <c r="Q21" s="19" t="e">
        <f>+#REF!/#REF!*100-100</f>
        <v>#REF!</v>
      </c>
      <c r="R21" s="19" t="e">
        <f>+#REF!/#REF!*100-100</f>
        <v>#REF!</v>
      </c>
      <c r="S21" s="19" t="e">
        <f>+#REF!/#REF!*100-100</f>
        <v>#REF!</v>
      </c>
      <c r="T21" s="19" t="e">
        <f>+C21/#REF!*100-100</f>
        <v>#REF!</v>
      </c>
      <c r="U21" s="19">
        <f t="shared" si="3"/>
        <v>6.3534568719311437</v>
      </c>
      <c r="V21" s="19">
        <f t="shared" si="4"/>
        <v>-5.0700313936168158</v>
      </c>
      <c r="W21" s="19">
        <f t="shared" si="5"/>
        <v>1.5931465921016326</v>
      </c>
      <c r="Y21" s="19"/>
      <c r="Z21" s="19">
        <f t="shared" si="6"/>
        <v>9.1899491198534236</v>
      </c>
      <c r="AA21" s="19">
        <f t="shared" si="7"/>
        <v>-24.39120944401067</v>
      </c>
      <c r="AB21" s="19">
        <f t="shared" si="8"/>
        <v>-8.2817751964603588</v>
      </c>
      <c r="AC21" s="19">
        <f t="shared" si="9"/>
        <v>12.945566429510635</v>
      </c>
      <c r="AD21" s="19">
        <f t="shared" si="10"/>
        <v>9.2797556493313493</v>
      </c>
      <c r="AE21" s="19">
        <f t="shared" si="11"/>
        <v>8.9186252681810743</v>
      </c>
      <c r="AF21" s="19">
        <f t="shared" si="12"/>
        <v>26.378060840461444</v>
      </c>
      <c r="AG21" s="19">
        <f t="shared" si="13"/>
        <v>0.94261655198054806</v>
      </c>
      <c r="AH21" s="19"/>
      <c r="AI21" s="19">
        <v>4852.1513949999999</v>
      </c>
      <c r="AJ21" s="19">
        <v>4906.5339290000002</v>
      </c>
      <c r="AK21" s="19"/>
      <c r="AL21" s="19">
        <f t="shared" si="14"/>
        <v>1.1207921924291133</v>
      </c>
      <c r="AM21" s="19"/>
      <c r="AN21" s="16"/>
      <c r="AO21" s="33">
        <v>21</v>
      </c>
      <c r="AP21" s="14" t="s">
        <v>22</v>
      </c>
      <c r="AR21" s="32"/>
      <c r="AS21" s="31"/>
    </row>
    <row r="22" spans="1:45" s="3" customFormat="1" x14ac:dyDescent="0.3">
      <c r="A22" s="35">
        <v>27</v>
      </c>
      <c r="B22" s="21" t="s">
        <v>21</v>
      </c>
      <c r="C22" s="19">
        <v>9931.3450919999977</v>
      </c>
      <c r="D22" s="19">
        <v>9442.9006580000005</v>
      </c>
      <c r="E22" s="19">
        <v>8941.5187839999999</v>
      </c>
      <c r="F22" s="19">
        <v>9111.8495730000013</v>
      </c>
      <c r="G22" s="19">
        <v>9329.3273230000013</v>
      </c>
      <c r="H22" s="19">
        <v>9367.7487869999986</v>
      </c>
      <c r="I22" s="19">
        <v>8351.2709930000001</v>
      </c>
      <c r="J22" s="19">
        <v>9227.3937420000002</v>
      </c>
      <c r="K22" s="19">
        <v>11405.545071</v>
      </c>
      <c r="L22" s="19">
        <v>12021.38905</v>
      </c>
      <c r="M22" s="19">
        <v>15549.33575</v>
      </c>
      <c r="N22" s="19">
        <v>15792.123527999998</v>
      </c>
      <c r="O22" s="34"/>
      <c r="P22" s="19" t="e">
        <f>+#REF!/#REF!*100-100</f>
        <v>#REF!</v>
      </c>
      <c r="Q22" s="19" t="e">
        <f>+#REF!/#REF!*100-100</f>
        <v>#REF!</v>
      </c>
      <c r="R22" s="19" t="e">
        <f>+#REF!/#REF!*100-100</f>
        <v>#REF!</v>
      </c>
      <c r="S22" s="19" t="e">
        <f>+#REF!/#REF!*100-100</f>
        <v>#REF!</v>
      </c>
      <c r="T22" s="19" t="e">
        <f>+C22/#REF!*100-100</f>
        <v>#REF!</v>
      </c>
      <c r="U22" s="19">
        <f t="shared" si="3"/>
        <v>-4.9182102673428858</v>
      </c>
      <c r="V22" s="19">
        <f t="shared" si="4"/>
        <v>-5.3096171627648232</v>
      </c>
      <c r="W22" s="19">
        <f t="shared" si="5"/>
        <v>1.9049424724666579</v>
      </c>
      <c r="Y22" s="19"/>
      <c r="Z22" s="19">
        <f t="shared" si="6"/>
        <v>2.386757466282404</v>
      </c>
      <c r="AA22" s="19">
        <f t="shared" si="7"/>
        <v>0.41183530891102293</v>
      </c>
      <c r="AB22" s="19">
        <f t="shared" si="8"/>
        <v>-10.850822509358977</v>
      </c>
      <c r="AC22" s="19">
        <f t="shared" si="9"/>
        <v>10.490891143807474</v>
      </c>
      <c r="AD22" s="19">
        <f t="shared" si="10"/>
        <v>23.605271324727227</v>
      </c>
      <c r="AE22" s="19">
        <f t="shared" si="11"/>
        <v>5.3995137905846917</v>
      </c>
      <c r="AF22" s="19">
        <f t="shared" si="12"/>
        <v>29.347246689433121</v>
      </c>
      <c r="AG22" s="19">
        <f t="shared" si="13"/>
        <v>1.0156140289143862</v>
      </c>
      <c r="AH22" s="19"/>
      <c r="AI22" s="19">
        <v>3684.078023</v>
      </c>
      <c r="AJ22" s="19">
        <v>3951.9181710000003</v>
      </c>
      <c r="AK22" s="19"/>
      <c r="AL22" s="19">
        <f t="shared" si="14"/>
        <v>7.2702083486791622</v>
      </c>
      <c r="AM22" s="19"/>
      <c r="AN22" s="16"/>
      <c r="AO22" s="33">
        <v>27</v>
      </c>
      <c r="AP22" s="14" t="s">
        <v>20</v>
      </c>
      <c r="AR22" s="32"/>
      <c r="AS22" s="31"/>
    </row>
    <row r="23" spans="1:45" s="3" customFormat="1" x14ac:dyDescent="0.3">
      <c r="A23" s="35">
        <v>28</v>
      </c>
      <c r="B23" s="21" t="s">
        <v>19</v>
      </c>
      <c r="C23" s="19">
        <v>23145.902214999995</v>
      </c>
      <c r="D23" s="19">
        <v>21152.401389999999</v>
      </c>
      <c r="E23" s="19">
        <v>19465.003206000001</v>
      </c>
      <c r="F23" s="19">
        <v>20525.966445999995</v>
      </c>
      <c r="G23" s="19">
        <v>19737.651519000003</v>
      </c>
      <c r="H23" s="19">
        <v>18787.56554</v>
      </c>
      <c r="I23" s="19">
        <v>14713.341203</v>
      </c>
      <c r="J23" s="19">
        <v>17655.940830999996</v>
      </c>
      <c r="K23" s="19">
        <v>22543.922963999998</v>
      </c>
      <c r="L23" s="19">
        <v>25948.590522999999</v>
      </c>
      <c r="M23" s="19">
        <v>31220.032437000002</v>
      </c>
      <c r="N23" s="19">
        <v>29663.157611999999</v>
      </c>
      <c r="O23" s="34"/>
      <c r="P23" s="19" t="e">
        <f>+#REF!/#REF!*100-100</f>
        <v>#REF!</v>
      </c>
      <c r="Q23" s="19" t="e">
        <f>+#REF!/#REF!*100-100</f>
        <v>#REF!</v>
      </c>
      <c r="R23" s="19" t="e">
        <f>+#REF!/#REF!*100-100</f>
        <v>#REF!</v>
      </c>
      <c r="S23" s="19" t="e">
        <f>+#REF!/#REF!*100-100</f>
        <v>#REF!</v>
      </c>
      <c r="T23" s="19" t="e">
        <f>+C23/#REF!*100-100</f>
        <v>#REF!</v>
      </c>
      <c r="U23" s="19">
        <f t="shared" si="3"/>
        <v>-8.6127592110368596</v>
      </c>
      <c r="V23" s="19">
        <f t="shared" si="4"/>
        <v>-7.9773362508038019</v>
      </c>
      <c r="W23" s="19">
        <f t="shared" si="5"/>
        <v>5.4506193950841748</v>
      </c>
      <c r="Y23" s="19"/>
      <c r="Z23" s="19">
        <f t="shared" si="6"/>
        <v>-3.8405739825888503</v>
      </c>
      <c r="AA23" s="19">
        <f t="shared" si="7"/>
        <v>-4.8135715542724284</v>
      </c>
      <c r="AB23" s="19">
        <f t="shared" si="8"/>
        <v>-21.685749163858929</v>
      </c>
      <c r="AC23" s="19">
        <f t="shared" si="9"/>
        <v>19.999533670842979</v>
      </c>
      <c r="AD23" s="19">
        <f t="shared" si="10"/>
        <v>27.684631364519333</v>
      </c>
      <c r="AE23" s="19">
        <f t="shared" si="11"/>
        <v>15.102373994254933</v>
      </c>
      <c r="AF23" s="19">
        <f t="shared" si="12"/>
        <v>20.314945080841923</v>
      </c>
      <c r="AG23" s="19">
        <f t="shared" si="13"/>
        <v>0.95013218425888335</v>
      </c>
      <c r="AH23" s="19"/>
      <c r="AI23" s="19">
        <v>7052.5639030000011</v>
      </c>
      <c r="AJ23" s="19">
        <v>6497.1298260000003</v>
      </c>
      <c r="AK23" s="19"/>
      <c r="AL23" s="19">
        <f t="shared" si="14"/>
        <v>-7.8756333815526531</v>
      </c>
      <c r="AM23" s="19"/>
      <c r="AN23" s="16"/>
      <c r="AO23" s="33">
        <v>28</v>
      </c>
      <c r="AP23" s="14" t="s">
        <v>18</v>
      </c>
      <c r="AR23" s="32"/>
      <c r="AS23" s="31"/>
    </row>
    <row r="24" spans="1:45" s="3" customFormat="1" x14ac:dyDescent="0.3">
      <c r="A24" s="35">
        <v>29</v>
      </c>
      <c r="B24" s="21" t="s">
        <v>17</v>
      </c>
      <c r="C24" s="19">
        <v>20966.750451</v>
      </c>
      <c r="D24" s="19">
        <v>19896.373986999995</v>
      </c>
      <c r="E24" s="19">
        <v>21379.797096999999</v>
      </c>
      <c r="F24" s="19">
        <v>21850.900699000002</v>
      </c>
      <c r="G24" s="19">
        <v>22210.661283999998</v>
      </c>
      <c r="H24" s="19">
        <v>18840.320232999999</v>
      </c>
      <c r="I24" s="19">
        <v>14060.376143</v>
      </c>
      <c r="J24" s="19">
        <v>19035.220809999999</v>
      </c>
      <c r="K24" s="19">
        <v>19691.551312999996</v>
      </c>
      <c r="L24" s="19">
        <v>21433.256331000001</v>
      </c>
      <c r="M24" s="19">
        <v>35897.832005999997</v>
      </c>
      <c r="N24" s="19">
        <v>35175.640542000001</v>
      </c>
      <c r="O24" s="34"/>
      <c r="P24" s="19" t="e">
        <f>+#REF!/#REF!*100-100</f>
        <v>#REF!</v>
      </c>
      <c r="Q24" s="19" t="e">
        <f>+#REF!/#REF!*100-100</f>
        <v>#REF!</v>
      </c>
      <c r="R24" s="19" t="e">
        <f>+#REF!/#REF!*100-100</f>
        <v>#REF!</v>
      </c>
      <c r="S24" s="19" t="e">
        <f>+#REF!/#REF!*100-100</f>
        <v>#REF!</v>
      </c>
      <c r="T24" s="19" t="e">
        <f>+C24/#REF!*100-100</f>
        <v>#REF!</v>
      </c>
      <c r="U24" s="19">
        <f t="shared" si="3"/>
        <v>-5.1051137681135259</v>
      </c>
      <c r="V24" s="19">
        <f t="shared" si="4"/>
        <v>7.4557460116564442</v>
      </c>
      <c r="W24" s="19">
        <f t="shared" si="5"/>
        <v>2.2034989380984769</v>
      </c>
      <c r="Y24" s="19"/>
      <c r="Z24" s="19">
        <f t="shared" si="6"/>
        <v>1.6464336640203499</v>
      </c>
      <c r="AA24" s="19">
        <f t="shared" si="7"/>
        <v>-15.174429108186473</v>
      </c>
      <c r="AB24" s="19">
        <f t="shared" si="8"/>
        <v>-25.370821890955071</v>
      </c>
      <c r="AC24" s="19">
        <f t="shared" si="9"/>
        <v>35.38201692759651</v>
      </c>
      <c r="AD24" s="19">
        <f t="shared" si="10"/>
        <v>3.4479794563517743</v>
      </c>
      <c r="AE24" s="19">
        <f t="shared" si="11"/>
        <v>8.844935527502912</v>
      </c>
      <c r="AF24" s="19">
        <f t="shared" si="12"/>
        <v>67.486598637273545</v>
      </c>
      <c r="AG24" s="19">
        <f t="shared" si="13"/>
        <v>0.97988203120792117</v>
      </c>
      <c r="AH24" s="19"/>
      <c r="AI24" s="19">
        <v>8325.4157799999994</v>
      </c>
      <c r="AJ24" s="19">
        <v>8710.0726180000001</v>
      </c>
      <c r="AK24" s="19"/>
      <c r="AL24" s="19">
        <f t="shared" si="14"/>
        <v>4.6202718058124512</v>
      </c>
      <c r="AM24" s="19"/>
      <c r="AN24" s="16"/>
      <c r="AO24" s="33">
        <v>29</v>
      </c>
      <c r="AP24" s="14" t="s">
        <v>16</v>
      </c>
      <c r="AR24" s="32"/>
      <c r="AS24" s="31"/>
    </row>
    <row r="25" spans="1:45" s="3" customFormat="1" x14ac:dyDescent="0.3">
      <c r="A25" s="35">
        <v>30</v>
      </c>
      <c r="B25" s="21" t="s">
        <v>15</v>
      </c>
      <c r="C25" s="19">
        <v>4019.0050680000004</v>
      </c>
      <c r="D25" s="19">
        <v>4521.62554</v>
      </c>
      <c r="E25" s="19">
        <v>5459.1132379999999</v>
      </c>
      <c r="F25" s="19">
        <v>6033.771146</v>
      </c>
      <c r="G25" s="19">
        <v>6873.0120159999997</v>
      </c>
      <c r="H25" s="19">
        <v>5209.483032000001</v>
      </c>
      <c r="I25" s="19">
        <v>5958.2019049999981</v>
      </c>
      <c r="J25" s="19">
        <v>5700.3867360000004</v>
      </c>
      <c r="K25" s="19">
        <v>5163.9115419999998</v>
      </c>
      <c r="L25" s="19">
        <v>6165.3252009999997</v>
      </c>
      <c r="M25" s="19">
        <v>7368.8778939999993</v>
      </c>
      <c r="N25" s="19">
        <v>8075.5065360000017</v>
      </c>
      <c r="O25" s="34"/>
      <c r="P25" s="19" t="e">
        <f>+#REF!/#REF!*100-100</f>
        <v>#REF!</v>
      </c>
      <c r="Q25" s="19" t="e">
        <f>+#REF!/#REF!*100-100</f>
        <v>#REF!</v>
      </c>
      <c r="R25" s="19" t="e">
        <f>+#REF!/#REF!*100-100</f>
        <v>#REF!</v>
      </c>
      <c r="S25" s="19" t="e">
        <f>+#REF!/#REF!*100-100</f>
        <v>#REF!</v>
      </c>
      <c r="T25" s="19" t="e">
        <f>+C25/#REF!*100-100</f>
        <v>#REF!</v>
      </c>
      <c r="U25" s="19">
        <f t="shared" si="3"/>
        <v>12.506092017697341</v>
      </c>
      <c r="V25" s="19">
        <f t="shared" si="4"/>
        <v>20.733421856954564</v>
      </c>
      <c r="W25" s="19">
        <f t="shared" si="5"/>
        <v>10.526579738260409</v>
      </c>
      <c r="Y25" s="19"/>
      <c r="Z25" s="19">
        <f t="shared" si="6"/>
        <v>13.909060348706831</v>
      </c>
      <c r="AA25" s="19">
        <f t="shared" si="7"/>
        <v>-24.203784019690261</v>
      </c>
      <c r="AB25" s="19">
        <f t="shared" si="8"/>
        <v>14.372229804778769</v>
      </c>
      <c r="AC25" s="19">
        <f t="shared" si="9"/>
        <v>-4.3270633172676582</v>
      </c>
      <c r="AD25" s="19">
        <f t="shared" si="10"/>
        <v>-9.4112069732386061</v>
      </c>
      <c r="AE25" s="19">
        <f t="shared" si="11"/>
        <v>19.392540922808863</v>
      </c>
      <c r="AF25" s="19">
        <f t="shared" si="12"/>
        <v>19.521317266521265</v>
      </c>
      <c r="AG25" s="19">
        <f t="shared" si="13"/>
        <v>1.0958936560172023</v>
      </c>
      <c r="AH25" s="19"/>
      <c r="AI25" s="19">
        <v>1908.8758700000001</v>
      </c>
      <c r="AJ25" s="19">
        <v>1888.5425170000001</v>
      </c>
      <c r="AK25" s="19"/>
      <c r="AL25" s="19">
        <f t="shared" si="14"/>
        <v>-1.0652003789015358</v>
      </c>
      <c r="AM25" s="19"/>
      <c r="AN25" s="16"/>
      <c r="AO25" s="33">
        <v>25</v>
      </c>
      <c r="AP25" s="14" t="s">
        <v>14</v>
      </c>
      <c r="AR25" s="32"/>
      <c r="AS25" s="31"/>
    </row>
    <row r="26" spans="1:45" s="3" customFormat="1" x14ac:dyDescent="0.3">
      <c r="A26" s="35">
        <v>32</v>
      </c>
      <c r="B26" s="21" t="s">
        <v>13</v>
      </c>
      <c r="C26" s="19">
        <v>4060.6351489999997</v>
      </c>
      <c r="D26" s="19">
        <v>4139.1180679999998</v>
      </c>
      <c r="E26" s="19">
        <v>3557.2586200000001</v>
      </c>
      <c r="F26" s="19">
        <v>3565.8908200000001</v>
      </c>
      <c r="G26" s="19">
        <v>3707.9974750000001</v>
      </c>
      <c r="H26" s="19">
        <v>3801.2105279999996</v>
      </c>
      <c r="I26" s="19">
        <v>4084.1625170000002</v>
      </c>
      <c r="J26" s="19">
        <v>3215.4656190000001</v>
      </c>
      <c r="K26" s="19">
        <v>3372.8892149999997</v>
      </c>
      <c r="L26" s="19">
        <v>4135.4531459999998</v>
      </c>
      <c r="M26" s="19">
        <v>5793.5494859999999</v>
      </c>
      <c r="N26" s="19">
        <v>10748.648309</v>
      </c>
      <c r="O26" s="34"/>
      <c r="P26" s="19" t="e">
        <f>+#REF!/#REF!*100-100</f>
        <v>#REF!</v>
      </c>
      <c r="Q26" s="19" t="e">
        <f>+#REF!/#REF!*100-100</f>
        <v>#REF!</v>
      </c>
      <c r="R26" s="19" t="e">
        <f>+#REF!/#REF!*100-100</f>
        <v>#REF!</v>
      </c>
      <c r="S26" s="19" t="e">
        <f>+#REF!/#REF!*100-100</f>
        <v>#REF!</v>
      </c>
      <c r="T26" s="19" t="e">
        <f>+C26/#REF!*100-100</f>
        <v>#REF!</v>
      </c>
      <c r="U26" s="19">
        <f t="shared" si="3"/>
        <v>1.9327744581861168</v>
      </c>
      <c r="V26" s="19">
        <f t="shared" si="4"/>
        <v>-14.057570681503933</v>
      </c>
      <c r="W26" s="19">
        <f t="shared" si="5"/>
        <v>0.24266439194123279</v>
      </c>
      <c r="Y26" s="19"/>
      <c r="Z26" s="19">
        <f t="shared" si="6"/>
        <v>3.9851656198492265</v>
      </c>
      <c r="AA26" s="19">
        <f t="shared" si="7"/>
        <v>2.5138380926216684</v>
      </c>
      <c r="AB26" s="19">
        <f t="shared" si="8"/>
        <v>7.443733697877434</v>
      </c>
      <c r="AC26" s="19">
        <f t="shared" si="9"/>
        <v>-21.26989056836301</v>
      </c>
      <c r="AD26" s="19">
        <f t="shared" si="10"/>
        <v>4.8958258197441893</v>
      </c>
      <c r="AE26" s="19">
        <f t="shared" si="11"/>
        <v>22.608626681502216</v>
      </c>
      <c r="AF26" s="19">
        <f t="shared" si="12"/>
        <v>40.094671163274739</v>
      </c>
      <c r="AG26" s="19">
        <f t="shared" si="13"/>
        <v>1.855278587845655</v>
      </c>
      <c r="AH26" s="19"/>
      <c r="AI26" s="19">
        <v>2357.722636</v>
      </c>
      <c r="AJ26" s="19">
        <v>2057.5942329999998</v>
      </c>
      <c r="AK26" s="19"/>
      <c r="AL26" s="19">
        <f t="shared" si="14"/>
        <v>-12.729589071137889</v>
      </c>
      <c r="AM26" s="19"/>
      <c r="AN26" s="16"/>
      <c r="AO26" s="33">
        <v>26</v>
      </c>
      <c r="AP26" s="14" t="s">
        <v>12</v>
      </c>
      <c r="AR26" s="32"/>
      <c r="AS26" s="31"/>
    </row>
    <row r="27" spans="1:45" x14ac:dyDescent="0.3">
      <c r="B27" s="21"/>
      <c r="AG27" s="16"/>
      <c r="AH27" s="16"/>
      <c r="AL27" s="30"/>
      <c r="AN27" s="16"/>
    </row>
    <row r="28" spans="1:45" s="3" customFormat="1" x14ac:dyDescent="0.3">
      <c r="A28" s="27" t="s">
        <v>10</v>
      </c>
      <c r="B28" s="26" t="s">
        <v>11</v>
      </c>
      <c r="C28" s="17">
        <v>334.20387600000004</v>
      </c>
      <c r="D28" s="17">
        <v>438.828643</v>
      </c>
      <c r="E28" s="17">
        <v>325.17140599999999</v>
      </c>
      <c r="F28" s="17">
        <v>213.61446899999999</v>
      </c>
      <c r="G28" s="17">
        <v>85.501108000000016</v>
      </c>
      <c r="H28" s="17">
        <v>57.030871999999995</v>
      </c>
      <c r="I28" s="17">
        <v>40.607574999999997</v>
      </c>
      <c r="J28" s="17">
        <v>55.572093000000002</v>
      </c>
      <c r="K28" s="17">
        <v>54.009253000000001</v>
      </c>
      <c r="L28" s="17">
        <v>476.54748200000006</v>
      </c>
      <c r="M28" s="17">
        <v>582.22986800000001</v>
      </c>
      <c r="N28" s="17">
        <v>166.35069600000003</v>
      </c>
      <c r="O28" s="17"/>
      <c r="P28" s="17" t="e">
        <f>+#REF!/#REF!*100-100</f>
        <v>#REF!</v>
      </c>
      <c r="Q28" s="17" t="e">
        <f>+#REF!/#REF!*100-100</f>
        <v>#REF!</v>
      </c>
      <c r="R28" s="17" t="e">
        <f>+#REF!/#REF!*100-100</f>
        <v>#REF!</v>
      </c>
      <c r="S28" s="17" t="e">
        <f>+#REF!/#REF!*100-100</f>
        <v>#REF!</v>
      </c>
      <c r="T28" s="17" t="e">
        <f>+C28/#REF!*100-100</f>
        <v>#REF!</v>
      </c>
      <c r="U28" s="17">
        <f>+D28/C28*100-100</f>
        <v>31.30567133219003</v>
      </c>
      <c r="V28" s="17">
        <f>+E28/D28*100-100</f>
        <v>-25.900140934966274</v>
      </c>
      <c r="W28" s="17">
        <f>+F28/E28*100-100</f>
        <v>-34.307117705177319</v>
      </c>
      <c r="Y28" s="17"/>
      <c r="Z28" s="17">
        <f t="shared" ref="Z28:AF28" si="15">+G28/F28*100-100</f>
        <v>-59.974102690581311</v>
      </c>
      <c r="AA28" s="17">
        <f t="shared" si="15"/>
        <v>-33.298090125334994</v>
      </c>
      <c r="AB28" s="17">
        <f t="shared" si="15"/>
        <v>-28.797204784103599</v>
      </c>
      <c r="AC28" s="17">
        <f t="shared" si="15"/>
        <v>36.851543092637286</v>
      </c>
      <c r="AD28" s="17">
        <f t="shared" si="15"/>
        <v>-2.8122748588936588</v>
      </c>
      <c r="AE28" s="17">
        <f t="shared" si="15"/>
        <v>782.34414573369497</v>
      </c>
      <c r="AF28" s="17">
        <f t="shared" si="15"/>
        <v>22.176674936244851</v>
      </c>
      <c r="AG28" s="16">
        <f>N28/M28</f>
        <v>0.28571309227303332</v>
      </c>
      <c r="AH28" s="16"/>
      <c r="AI28" s="17">
        <v>48.484507000000001</v>
      </c>
      <c r="AJ28" s="17">
        <v>0.71207000000000009</v>
      </c>
      <c r="AK28" s="17"/>
      <c r="AL28" s="16">
        <f>(AJ28-AI28)/AI28*100</f>
        <v>-98.531345281081244</v>
      </c>
      <c r="AM28" s="17"/>
      <c r="AN28" s="16"/>
      <c r="AO28" s="24" t="s">
        <v>10</v>
      </c>
      <c r="AP28" s="23" t="s">
        <v>9</v>
      </c>
      <c r="AR28" s="4"/>
    </row>
    <row r="29" spans="1:45" s="3" customFormat="1" x14ac:dyDescent="0.3">
      <c r="A29" s="29"/>
      <c r="B29" s="26"/>
      <c r="C29" s="17"/>
      <c r="D29" s="17"/>
      <c r="E29" s="17"/>
      <c r="F29" s="17"/>
      <c r="G29" s="17"/>
      <c r="H29" s="17"/>
      <c r="I29" s="17"/>
      <c r="J29" s="17"/>
      <c r="K29" s="17"/>
      <c r="L29" s="17"/>
      <c r="N29" s="17"/>
      <c r="O29" s="25"/>
      <c r="P29" s="17"/>
      <c r="Q29" s="17"/>
      <c r="R29" s="17"/>
      <c r="S29" s="17"/>
      <c r="T29" s="17"/>
      <c r="U29" s="17"/>
      <c r="V29" s="17"/>
      <c r="W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7"/>
      <c r="AJ29" s="17"/>
      <c r="AK29" s="17"/>
      <c r="AL29" s="18"/>
      <c r="AM29" s="17"/>
      <c r="AN29" s="16"/>
      <c r="AO29" s="2"/>
      <c r="AP29" s="28"/>
      <c r="AR29" s="4"/>
    </row>
    <row r="30" spans="1:45" s="3" customFormat="1" x14ac:dyDescent="0.3">
      <c r="A30" s="27" t="s">
        <v>7</v>
      </c>
      <c r="B30" s="26" t="s">
        <v>8</v>
      </c>
      <c r="C30" s="17">
        <v>7921.4583240000002</v>
      </c>
      <c r="D30" s="17">
        <v>7614.5102510000006</v>
      </c>
      <c r="E30" s="17">
        <v>5175.9311770000013</v>
      </c>
      <c r="F30" s="17">
        <v>4375.7761789999995</v>
      </c>
      <c r="G30" s="17">
        <v>6881.8262950000008</v>
      </c>
      <c r="H30" s="17">
        <v>7908.1609640000015</v>
      </c>
      <c r="I30" s="17">
        <v>6466.6314309999998</v>
      </c>
      <c r="J30" s="17">
        <v>7324.165735999999</v>
      </c>
      <c r="K30" s="17">
        <v>13019.751314999998</v>
      </c>
      <c r="L30" s="17">
        <v>11815.213607999998</v>
      </c>
      <c r="M30" s="17">
        <v>8966.5426029999999</v>
      </c>
      <c r="N30" s="17">
        <v>9812.2798079999975</v>
      </c>
      <c r="O30" s="25"/>
      <c r="P30" s="17" t="e">
        <f>+#REF!/#REF!*100-100</f>
        <v>#REF!</v>
      </c>
      <c r="Q30" s="17" t="e">
        <f>+#REF!/#REF!*100-100</f>
        <v>#REF!</v>
      </c>
      <c r="R30" s="17" t="e">
        <f>+#REF!/#REF!*100-100</f>
        <v>#REF!</v>
      </c>
      <c r="S30" s="17" t="e">
        <f>+#REF!/#REF!*100-100</f>
        <v>#REF!</v>
      </c>
      <c r="T30" s="17" t="e">
        <f>+C30/#REF!*100-100</f>
        <v>#REF!</v>
      </c>
      <c r="U30" s="17">
        <f>+D30/C30*100-100</f>
        <v>-3.8748934911394457</v>
      </c>
      <c r="V30" s="17">
        <f>+E30/D30*100-100</f>
        <v>-32.025422431859553</v>
      </c>
      <c r="W30" s="17">
        <f>+F30/E30*100-100</f>
        <v>-15.4591506462761</v>
      </c>
      <c r="Y30" s="17"/>
      <c r="Z30" s="17">
        <f t="shared" ref="Z30:AF30" si="16">+G30/F30*100-100</f>
        <v>57.270984928957489</v>
      </c>
      <c r="AA30" s="17">
        <f t="shared" si="16"/>
        <v>14.913696234176754</v>
      </c>
      <c r="AB30" s="17">
        <f t="shared" si="16"/>
        <v>-18.228378754077184</v>
      </c>
      <c r="AC30" s="17">
        <f t="shared" si="16"/>
        <v>13.26091202429005</v>
      </c>
      <c r="AD30" s="17">
        <f t="shared" si="16"/>
        <v>77.764291310406264</v>
      </c>
      <c r="AE30" s="17">
        <f t="shared" si="16"/>
        <v>-9.2516183900706039</v>
      </c>
      <c r="AF30" s="17">
        <f t="shared" si="16"/>
        <v>-24.11019469907157</v>
      </c>
      <c r="AG30" s="16">
        <f>N30/M30</f>
        <v>1.0943214394271694</v>
      </c>
      <c r="AH30" s="16"/>
      <c r="AI30" s="17">
        <v>2608.6038629999998</v>
      </c>
      <c r="AJ30" s="17">
        <v>2113.8699339999998</v>
      </c>
      <c r="AK30" s="17"/>
      <c r="AL30" s="16">
        <f>(AJ30-AI30)/AI30*100</f>
        <v>-18.965467927776356</v>
      </c>
      <c r="AM30" s="17"/>
      <c r="AN30" s="16"/>
      <c r="AO30" s="24" t="s">
        <v>7</v>
      </c>
      <c r="AP30" s="23" t="s">
        <v>6</v>
      </c>
      <c r="AR30" s="4"/>
    </row>
    <row r="31" spans="1:45" s="3" customFormat="1" x14ac:dyDescent="0.3">
      <c r="A31" s="22"/>
      <c r="B31" s="21"/>
      <c r="C31" s="17"/>
      <c r="D31" s="17"/>
      <c r="E31" s="17"/>
      <c r="F31" s="17"/>
      <c r="G31" s="17"/>
      <c r="H31" s="17"/>
      <c r="I31" s="17"/>
      <c r="J31" s="17"/>
      <c r="K31" s="17"/>
      <c r="L31" s="17"/>
      <c r="N31" s="17"/>
      <c r="O31" s="20"/>
      <c r="P31" s="19"/>
      <c r="Q31" s="19"/>
      <c r="R31" s="17"/>
      <c r="S31" s="17"/>
      <c r="T31" s="17"/>
      <c r="U31" s="17"/>
      <c r="V31" s="17"/>
      <c r="W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7"/>
      <c r="AJ31" s="17"/>
      <c r="AK31" s="17"/>
      <c r="AL31" s="18"/>
      <c r="AM31" s="17"/>
      <c r="AN31" s="16"/>
      <c r="AO31" s="15"/>
      <c r="AP31" s="14"/>
      <c r="AR31" s="4"/>
    </row>
    <row r="32" spans="1:45" s="3" customFormat="1" x14ac:dyDescent="0.3">
      <c r="A32" s="13" t="s">
        <v>5</v>
      </c>
      <c r="B32" s="9"/>
      <c r="C32" s="11">
        <v>260822.803002</v>
      </c>
      <c r="D32" s="11">
        <v>251142.42920499999</v>
      </c>
      <c r="E32" s="11">
        <v>213619.21145499998</v>
      </c>
      <c r="F32" s="11">
        <v>202189.24185900003</v>
      </c>
      <c r="G32" s="11">
        <v>238715.127912</v>
      </c>
      <c r="H32" s="11">
        <v>231152.48264500001</v>
      </c>
      <c r="I32" s="11">
        <v>210345.202552</v>
      </c>
      <c r="J32" s="11">
        <v>219516.80683799996</v>
      </c>
      <c r="K32" s="11">
        <v>271422.75750599999</v>
      </c>
      <c r="L32" s="11">
        <v>363710.57476299995</v>
      </c>
      <c r="M32" s="11">
        <v>361966.91276799998</v>
      </c>
      <c r="N32" s="11">
        <v>344011.716028</v>
      </c>
      <c r="O32" s="11"/>
      <c r="P32" s="11" t="e">
        <f>+#REF!/#REF!*100-100</f>
        <v>#REF!</v>
      </c>
      <c r="Q32" s="11" t="e">
        <f>+#REF!/#REF!*100-100</f>
        <v>#REF!</v>
      </c>
      <c r="R32" s="11" t="e">
        <f>+#REF!/#REF!*100-100</f>
        <v>#REF!</v>
      </c>
      <c r="S32" s="11" t="e">
        <f>+#REF!/#REF!*100-100</f>
        <v>#REF!</v>
      </c>
      <c r="T32" s="11" t="e">
        <f>+C32/#REF!*100-100</f>
        <v>#REF!</v>
      </c>
      <c r="U32" s="11">
        <f>+D32/C32*100-100</f>
        <v>-3.7114752566039186</v>
      </c>
      <c r="V32" s="11">
        <f>+E32/D32*100-100</f>
        <v>-14.941010911131599</v>
      </c>
      <c r="W32" s="11">
        <f>+F32/E32*100-100</f>
        <v>-5.3506281191416747</v>
      </c>
      <c r="Y32" s="11"/>
      <c r="Z32" s="11">
        <f t="shared" ref="Z32:AF32" si="17">+G32/F32*100-100</f>
        <v>18.065197592694801</v>
      </c>
      <c r="AA32" s="11">
        <f t="shared" si="17"/>
        <v>-3.1680628425810937</v>
      </c>
      <c r="AB32" s="11">
        <f t="shared" si="17"/>
        <v>-9.0015386617999127</v>
      </c>
      <c r="AC32" s="11">
        <f t="shared" si="17"/>
        <v>4.3602631173547337</v>
      </c>
      <c r="AD32" s="11">
        <f t="shared" si="17"/>
        <v>23.645547425580872</v>
      </c>
      <c r="AE32" s="11">
        <f t="shared" si="17"/>
        <v>34.001503081391348</v>
      </c>
      <c r="AF32" s="11">
        <f t="shared" si="17"/>
        <v>-0.47940921050650331</v>
      </c>
      <c r="AG32" s="11">
        <f>N32/M32</f>
        <v>0.9503954750927518</v>
      </c>
      <c r="AH32" s="11"/>
      <c r="AI32" s="12">
        <v>83997.696096000014</v>
      </c>
      <c r="AJ32" s="12">
        <v>87805.578924000001</v>
      </c>
      <c r="AK32" s="11"/>
      <c r="AL32" s="11">
        <f>(AJ32-AI32)/AI32*100</f>
        <v>4.5333181801177034</v>
      </c>
      <c r="AM32" s="11"/>
      <c r="AN32" s="10"/>
      <c r="AO32" s="10" t="s">
        <v>4</v>
      </c>
      <c r="AP32" s="9"/>
      <c r="AR32" s="4"/>
    </row>
    <row r="33" spans="1:44" s="3" customFormat="1" x14ac:dyDescent="0.3">
      <c r="A33" s="8" t="s">
        <v>3</v>
      </c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4"/>
      <c r="AP33" s="5" t="s">
        <v>2</v>
      </c>
      <c r="AQ33" s="4"/>
      <c r="AR33" s="4"/>
    </row>
    <row r="34" spans="1:44" ht="16.95" hidden="1" customHeight="1" x14ac:dyDescent="0.3">
      <c r="A34" s="3" t="s">
        <v>1</v>
      </c>
      <c r="AI34" s="1">
        <v>55681</v>
      </c>
      <c r="AJ34" s="1">
        <v>61023</v>
      </c>
      <c r="AL34" s="1">
        <v>1.1000000000000001</v>
      </c>
      <c r="AP34" s="2" t="s">
        <v>0</v>
      </c>
    </row>
  </sheetData>
  <mergeCells count="9">
    <mergeCell ref="G4:X4"/>
    <mergeCell ref="G3:X3"/>
    <mergeCell ref="Z4:AG4"/>
    <mergeCell ref="Z3:AG3"/>
    <mergeCell ref="AL5:AM5"/>
    <mergeCell ref="AI3:AJ3"/>
    <mergeCell ref="AI4:AJ4"/>
    <mergeCell ref="AL3:AM3"/>
    <mergeCell ref="AL4:AM4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 5.6</vt:lpstr>
      <vt:lpstr>'T 5.6'!Yazdırma_Alanı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Döne ÖZDAMARLAR</dc:creator>
  <cp:lastModifiedBy>Sevcan Kübra EFE</cp:lastModifiedBy>
  <dcterms:created xsi:type="dcterms:W3CDTF">2025-03-17T20:26:53Z</dcterms:created>
  <dcterms:modified xsi:type="dcterms:W3CDTF">2025-07-01T08:50:14Z</dcterms:modified>
</cp:coreProperties>
</file>