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fe\Desktop\main ekon 1. çeyrek 2025\"/>
    </mc:Choice>
  </mc:AlternateContent>
  <xr:revisionPtr revIDLastSave="0" documentId="13_ncr:1_{0EDB3CA1-F5DF-449C-94F1-47B2490FCC6D}" xr6:coauthVersionLast="36" xr6:coauthVersionMax="36" xr10:uidLastSave="{00000000-0000-0000-0000-000000000000}"/>
  <bookViews>
    <workbookView xWindow="0" yWindow="0" windowWidth="28800" windowHeight="11340" xr2:uid="{6ED17825-A76B-4EA9-BAE6-7F2671E8E481}"/>
  </bookViews>
  <sheets>
    <sheet name="T 5.16" sheetId="2" r:id="rId1"/>
  </sheets>
  <definedNames>
    <definedName name="Print_Area_MI">#REF!</definedName>
    <definedName name="_xlnm.Print_Area" localSheetId="0">'T 5.16'!$A$1:$AI$44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2" l="1"/>
  <c r="AF39" i="2"/>
  <c r="AF41" i="2"/>
  <c r="AF26" i="2"/>
  <c r="Q7" i="2" l="1"/>
  <c r="R7" i="2"/>
  <c r="S7" i="2"/>
  <c r="T7" i="2"/>
  <c r="U7" i="2"/>
  <c r="V7" i="2"/>
  <c r="W7" i="2"/>
  <c r="X7" i="2"/>
  <c r="Y7" i="2"/>
  <c r="Z7" i="2"/>
  <c r="AA7" i="2"/>
  <c r="Q8" i="2"/>
  <c r="R8" i="2"/>
  <c r="S8" i="2"/>
  <c r="T8" i="2"/>
  <c r="U8" i="2"/>
  <c r="V8" i="2"/>
  <c r="W8" i="2"/>
  <c r="X8" i="2"/>
  <c r="Y8" i="2"/>
  <c r="Z8" i="2"/>
  <c r="AA8" i="2"/>
  <c r="AF8" i="2"/>
  <c r="Q9" i="2"/>
  <c r="R9" i="2"/>
  <c r="S9" i="2"/>
  <c r="T9" i="2"/>
  <c r="U9" i="2"/>
  <c r="V9" i="2"/>
  <c r="W9" i="2"/>
  <c r="X9" i="2"/>
  <c r="Y9" i="2"/>
  <c r="Z9" i="2"/>
  <c r="AA9" i="2"/>
  <c r="AF9" i="2"/>
  <c r="S10" i="2"/>
  <c r="T10" i="2"/>
  <c r="U10" i="2"/>
  <c r="V10" i="2"/>
  <c r="W10" i="2"/>
  <c r="X10" i="2"/>
  <c r="Y10" i="2"/>
  <c r="Z10" i="2"/>
  <c r="AA10" i="2"/>
  <c r="AF10" i="2"/>
  <c r="Q12" i="2"/>
  <c r="R12" i="2"/>
  <c r="S12" i="2"/>
  <c r="T12" i="2"/>
  <c r="U12" i="2"/>
  <c r="V12" i="2"/>
  <c r="W12" i="2"/>
  <c r="X12" i="2"/>
  <c r="Y12" i="2"/>
  <c r="Z12" i="2"/>
  <c r="AA12" i="2"/>
  <c r="AF12" i="2"/>
  <c r="Q14" i="2"/>
  <c r="R14" i="2"/>
  <c r="S14" i="2"/>
  <c r="T14" i="2"/>
  <c r="U14" i="2"/>
  <c r="V14" i="2"/>
  <c r="W14" i="2"/>
  <c r="X14" i="2"/>
  <c r="Y14" i="2"/>
  <c r="Z14" i="2"/>
  <c r="AA14" i="2"/>
  <c r="AF14" i="2"/>
  <c r="Q15" i="2"/>
  <c r="R15" i="2"/>
  <c r="S15" i="2"/>
  <c r="T15" i="2"/>
  <c r="U15" i="2"/>
  <c r="V15" i="2"/>
  <c r="W15" i="2"/>
  <c r="X15" i="2"/>
  <c r="Y15" i="2"/>
  <c r="Z15" i="2"/>
  <c r="AA15" i="2"/>
  <c r="AF15" i="2"/>
  <c r="Q16" i="2"/>
  <c r="R16" i="2"/>
  <c r="S16" i="2"/>
  <c r="T16" i="2"/>
  <c r="U16" i="2"/>
  <c r="V16" i="2"/>
  <c r="W16" i="2"/>
  <c r="X16" i="2"/>
  <c r="Y16" i="2"/>
  <c r="Z16" i="2"/>
  <c r="AA16" i="2"/>
  <c r="AF16" i="2"/>
  <c r="T17" i="2"/>
  <c r="U17" i="2"/>
  <c r="V17" i="2"/>
  <c r="W17" i="2"/>
  <c r="X17" i="2"/>
  <c r="Y17" i="2"/>
  <c r="Z17" i="2"/>
  <c r="AA17" i="2"/>
  <c r="AF17" i="2"/>
  <c r="Q18" i="2"/>
  <c r="R18" i="2"/>
  <c r="S18" i="2"/>
  <c r="T18" i="2"/>
  <c r="U18" i="2"/>
  <c r="V18" i="2"/>
  <c r="W18" i="2"/>
  <c r="X18" i="2"/>
  <c r="Y18" i="2"/>
  <c r="Z18" i="2"/>
  <c r="AA18" i="2"/>
  <c r="AF18" i="2"/>
  <c r="Q19" i="2"/>
  <c r="R19" i="2"/>
  <c r="S19" i="2"/>
  <c r="T19" i="2"/>
  <c r="U19" i="2"/>
  <c r="V19" i="2"/>
  <c r="W19" i="2"/>
  <c r="X19" i="2"/>
  <c r="Y19" i="2"/>
  <c r="Z19" i="2"/>
  <c r="AA19" i="2"/>
  <c r="AF19" i="2"/>
  <c r="T20" i="2"/>
  <c r="U20" i="2"/>
  <c r="V20" i="2"/>
  <c r="W20" i="2"/>
  <c r="X20" i="2"/>
  <c r="Y20" i="2"/>
  <c r="Z20" i="2"/>
  <c r="AA20" i="2"/>
  <c r="AF20" i="2"/>
  <c r="T21" i="2"/>
  <c r="U21" i="2"/>
  <c r="V21" i="2"/>
  <c r="W21" i="2"/>
  <c r="X21" i="2"/>
  <c r="Y21" i="2"/>
  <c r="Z21" i="2"/>
  <c r="AA21" i="2"/>
  <c r="AF21" i="2"/>
  <c r="T22" i="2"/>
  <c r="U22" i="2"/>
  <c r="V22" i="2"/>
  <c r="W22" i="2"/>
  <c r="X22" i="2"/>
  <c r="Y22" i="2"/>
  <c r="Z22" i="2"/>
  <c r="AA22" i="2"/>
  <c r="AF22" i="2"/>
  <c r="T23" i="2"/>
  <c r="U23" i="2"/>
  <c r="V23" i="2"/>
  <c r="W23" i="2"/>
  <c r="X23" i="2"/>
  <c r="Y23" i="2"/>
  <c r="Z23" i="2"/>
  <c r="AA23" i="2"/>
  <c r="AF23" i="2"/>
  <c r="T24" i="2"/>
  <c r="U24" i="2"/>
  <c r="V24" i="2"/>
  <c r="W24" i="2"/>
  <c r="X24" i="2"/>
  <c r="Y24" i="2"/>
  <c r="Z24" i="2"/>
  <c r="AA24" i="2"/>
  <c r="AF24" i="2"/>
  <c r="T25" i="2"/>
  <c r="U25" i="2"/>
  <c r="V25" i="2"/>
  <c r="W25" i="2"/>
  <c r="X25" i="2"/>
  <c r="Y25" i="2"/>
  <c r="Z25" i="2"/>
  <c r="AA25" i="2"/>
  <c r="AF25" i="2"/>
  <c r="T26" i="2"/>
  <c r="U26" i="2"/>
  <c r="V26" i="2"/>
  <c r="W26" i="2"/>
  <c r="X26" i="2"/>
  <c r="Y26" i="2"/>
  <c r="Z26" i="2"/>
  <c r="AA26" i="2"/>
  <c r="T27" i="2"/>
  <c r="U27" i="2"/>
  <c r="V27" i="2"/>
  <c r="W27" i="2"/>
  <c r="X27" i="2"/>
  <c r="Y27" i="2"/>
  <c r="Z27" i="2"/>
  <c r="AA27" i="2"/>
  <c r="AF27" i="2"/>
  <c r="T28" i="2"/>
  <c r="U28" i="2"/>
  <c r="V28" i="2"/>
  <c r="W28" i="2"/>
  <c r="X28" i="2"/>
  <c r="Y28" i="2"/>
  <c r="Z28" i="2"/>
  <c r="AA28" i="2"/>
  <c r="AF28" i="2"/>
  <c r="Q29" i="2"/>
  <c r="R29" i="2"/>
  <c r="S29" i="2"/>
  <c r="T29" i="2"/>
  <c r="U29" i="2"/>
  <c r="V29" i="2"/>
  <c r="W29" i="2"/>
  <c r="X29" i="2"/>
  <c r="Y29" i="2"/>
  <c r="Z29" i="2"/>
  <c r="AA29" i="2"/>
  <c r="AF29" i="2"/>
  <c r="Q30" i="2"/>
  <c r="R30" i="2"/>
  <c r="S30" i="2"/>
  <c r="T30" i="2"/>
  <c r="U30" i="2"/>
  <c r="V30" i="2"/>
  <c r="W30" i="2"/>
  <c r="X30" i="2"/>
  <c r="Y30" i="2"/>
  <c r="Z30" i="2"/>
  <c r="AA30" i="2"/>
  <c r="AF30" i="2"/>
  <c r="Q31" i="2"/>
  <c r="R31" i="2"/>
  <c r="S31" i="2"/>
  <c r="T31" i="2"/>
  <c r="U31" i="2"/>
  <c r="V31" i="2"/>
  <c r="W31" i="2"/>
  <c r="X31" i="2"/>
  <c r="Y31" i="2"/>
  <c r="Z31" i="2"/>
  <c r="AA31" i="2"/>
  <c r="AF31" i="2"/>
  <c r="Q32" i="2"/>
  <c r="R32" i="2"/>
  <c r="S32" i="2"/>
  <c r="T32" i="2"/>
  <c r="U32" i="2"/>
  <c r="V32" i="2"/>
  <c r="W32" i="2"/>
  <c r="X32" i="2"/>
  <c r="Y32" i="2"/>
  <c r="Z32" i="2"/>
  <c r="AA32" i="2"/>
  <c r="AF32" i="2"/>
  <c r="Q33" i="2"/>
  <c r="R33" i="2"/>
  <c r="S33" i="2"/>
  <c r="T33" i="2"/>
  <c r="U33" i="2"/>
  <c r="V33" i="2"/>
  <c r="W33" i="2"/>
  <c r="X33" i="2"/>
  <c r="Y33" i="2"/>
  <c r="Z33" i="2"/>
  <c r="AA33" i="2"/>
  <c r="AF33" i="2"/>
  <c r="Q34" i="2"/>
  <c r="R34" i="2"/>
  <c r="S34" i="2"/>
  <c r="T34" i="2"/>
  <c r="U34" i="2"/>
  <c r="V34" i="2"/>
  <c r="W34" i="2"/>
  <c r="X34" i="2"/>
  <c r="Y34" i="2"/>
  <c r="Z34" i="2"/>
  <c r="AA34" i="2"/>
  <c r="AF34" i="2"/>
  <c r="Q35" i="2"/>
  <c r="R35" i="2"/>
  <c r="S35" i="2"/>
  <c r="T35" i="2"/>
  <c r="U35" i="2"/>
  <c r="V35" i="2"/>
  <c r="W35" i="2"/>
  <c r="X35" i="2"/>
  <c r="Y35" i="2"/>
  <c r="Z35" i="2"/>
  <c r="AA35" i="2"/>
  <c r="AF35" i="2"/>
  <c r="T36" i="2"/>
  <c r="U36" i="2"/>
  <c r="V36" i="2"/>
  <c r="W36" i="2"/>
  <c r="X36" i="2"/>
  <c r="Y36" i="2"/>
  <c r="Z36" i="2"/>
  <c r="AA36" i="2"/>
  <c r="AF36" i="2"/>
  <c r="Q37" i="2"/>
  <c r="R37" i="2"/>
  <c r="S37" i="2"/>
  <c r="T37" i="2"/>
  <c r="U37" i="2"/>
  <c r="V37" i="2"/>
  <c r="W37" i="2"/>
  <c r="X37" i="2"/>
  <c r="Y37" i="2"/>
  <c r="Z37" i="2"/>
  <c r="AA37" i="2"/>
  <c r="AF37" i="2"/>
  <c r="Q39" i="2"/>
  <c r="R39" i="2"/>
  <c r="S39" i="2"/>
  <c r="T39" i="2"/>
  <c r="U39" i="2"/>
  <c r="V39" i="2"/>
  <c r="W39" i="2"/>
  <c r="X39" i="2"/>
  <c r="Y39" i="2"/>
  <c r="Z39" i="2"/>
  <c r="AA39" i="2"/>
  <c r="Q41" i="2"/>
  <c r="R41" i="2"/>
  <c r="S41" i="2"/>
  <c r="T41" i="2"/>
  <c r="U41" i="2"/>
  <c r="V41" i="2"/>
  <c r="W41" i="2"/>
  <c r="X41" i="2"/>
  <c r="Y41" i="2"/>
  <c r="Z41" i="2"/>
  <c r="AA41" i="2"/>
  <c r="Q43" i="2"/>
  <c r="R43" i="2"/>
  <c r="S43" i="2"/>
  <c r="T43" i="2"/>
  <c r="U43" i="2"/>
  <c r="V43" i="2"/>
  <c r="W43" i="2"/>
  <c r="X43" i="2"/>
  <c r="Y43" i="2"/>
  <c r="Z43" i="2"/>
  <c r="AA43" i="2"/>
  <c r="AF43" i="2"/>
</calcChain>
</file>

<file path=xl/sharedStrings.xml><?xml version="1.0" encoding="utf-8"?>
<sst xmlns="http://schemas.openxmlformats.org/spreadsheetml/2006/main" count="108" uniqueCount="100">
  <si>
    <t>Source: TURKSTAT</t>
  </si>
  <si>
    <t>Kaynak: TÜİK</t>
  </si>
  <si>
    <t>Total</t>
  </si>
  <si>
    <t>Toplam</t>
  </si>
  <si>
    <t>WATER SUPPLY, SEWERAGE WASTE MANE</t>
  </si>
  <si>
    <t>E</t>
  </si>
  <si>
    <t>SU TEMİNİ; KANALİZASYON, ATIK YÖNETİMİ</t>
  </si>
  <si>
    <t>ELECTRICITY, GAS AND WATER SUPPLY</t>
  </si>
  <si>
    <t>D</t>
  </si>
  <si>
    <t xml:space="preserve">ELEKTRİK, GAZ, BUHAR ve HAVALANDIRMA </t>
  </si>
  <si>
    <t>Other non-metallic minerals</t>
  </si>
  <si>
    <t>Diğer imalatlar</t>
  </si>
  <si>
    <t>Manufacture of furniture</t>
  </si>
  <si>
    <t>Mobilya imalatı</t>
  </si>
  <si>
    <t>Manufacture of other transport equipment</t>
  </si>
  <si>
    <t>Diğer ulaşım araçları imalatı</t>
  </si>
  <si>
    <t>Motor vehicles and trailers</t>
  </si>
  <si>
    <t>Motorlu Kara Taşıtı  ve Römorklar</t>
  </si>
  <si>
    <t>Manufacture of machinery and equipment</t>
  </si>
  <si>
    <t>Başka Yerde Sınıflandırılmamış Makine ve Teçhizat</t>
  </si>
  <si>
    <t>Manufacture of electrical equipment</t>
  </si>
  <si>
    <t>Elektrikli teçhizat imalatı</t>
  </si>
  <si>
    <t>Manufacture of computer electr and optİc products</t>
  </si>
  <si>
    <t>Bilgisayarların, elektronik ve optik ürünlerin imalatı</t>
  </si>
  <si>
    <t xml:space="preserve">Manufacture of fabricated metal products </t>
  </si>
  <si>
    <t>Makine ve teçhizat hariç, fabrikasyon metal ürünleri imalatı</t>
  </si>
  <si>
    <t>Manufacture of basic metals</t>
  </si>
  <si>
    <t>Ana Metal Sanayi</t>
  </si>
  <si>
    <t>Manufacture of other non-metallic mineral products</t>
  </si>
  <si>
    <t>Diğer metalik olmayan mineral ürünlerin imalatı</t>
  </si>
  <si>
    <t>Manufacture of rubber and plastics products</t>
  </si>
  <si>
    <t>Kauçuk ve plastik ürünlerin imalatı</t>
  </si>
  <si>
    <t xml:space="preserve">Manufacture of basic pharmaceutical products </t>
  </si>
  <si>
    <t>Temel eczacılık ürünlerinin ve eczacılığa ait malzemelerin imalatı</t>
  </si>
  <si>
    <t>Manufacture of chemicals and chemical products</t>
  </si>
  <si>
    <t>Kimyasalların ve kimyasal ürünlerin imalatı</t>
  </si>
  <si>
    <t>Manufacture of coke and refined petroleum products</t>
  </si>
  <si>
    <t>Kok kömürü ve rafine edilmiş petrol ürünleri imalatı</t>
  </si>
  <si>
    <t>Printing and reproduction of recorded media</t>
  </si>
  <si>
    <t>Kayıtlı medyanın basılması ve çoğaltılması</t>
  </si>
  <si>
    <t>Manufacture of paper and paper products</t>
  </si>
  <si>
    <t>Kağıt ve kağıt ürünlerinin imalatı</t>
  </si>
  <si>
    <t>Manufacture of wood cork except furniture</t>
  </si>
  <si>
    <t>Ağaç, ağaç ürünleri ve mantar ürünleri imalatı (mobilya hariç)</t>
  </si>
  <si>
    <t>Manufacture of leather and related products</t>
  </si>
  <si>
    <t>Deri ve ilgili  ürünlerin imalatı</t>
  </si>
  <si>
    <t>Wearing apparel</t>
  </si>
  <si>
    <t>Giyim Eşyası</t>
  </si>
  <si>
    <t>Textiles</t>
  </si>
  <si>
    <t>Tekstil Ürünleri</t>
  </si>
  <si>
    <t>Manufacture of tobacco products</t>
  </si>
  <si>
    <t>Tütün ürünleri imalatı</t>
  </si>
  <si>
    <t>Manufacture of beverages</t>
  </si>
  <si>
    <t>İçeceklerin imalatı</t>
  </si>
  <si>
    <t>Manufacture of food products</t>
  </si>
  <si>
    <t>Gıda ürünlerinin imalatı</t>
  </si>
  <si>
    <t>MANUFACTURING</t>
  </si>
  <si>
    <t>C</t>
  </si>
  <si>
    <t>İMALAT</t>
  </si>
  <si>
    <t>MINING AND QUARRYING</t>
  </si>
  <si>
    <t>B</t>
  </si>
  <si>
    <t>MADENCİLİK VE TAŞOCAKÇILIĞI</t>
  </si>
  <si>
    <t>Fishing</t>
  </si>
  <si>
    <t>03</t>
  </si>
  <si>
    <t>Balıkçılık</t>
  </si>
  <si>
    <t>Forestry and logging</t>
  </si>
  <si>
    <t>02</t>
  </si>
  <si>
    <t>Ormancılık ve Tomrukçuluk</t>
  </si>
  <si>
    <t>Agriculture and farming of animals</t>
  </si>
  <si>
    <t>01</t>
  </si>
  <si>
    <t>Tarım ve Hayvancılık</t>
  </si>
  <si>
    <t>AGRICULTURE, FORESTRY AND FISHING</t>
  </si>
  <si>
    <t>A</t>
  </si>
  <si>
    <t>TARIM, ORMANCILIK ve BALIKÇILIK</t>
  </si>
  <si>
    <t>24/23</t>
  </si>
  <si>
    <t>2024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</si>
  <si>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</si>
  <si>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</si>
  <si>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</si>
  <si>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</si>
  <si>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</si>
  <si>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</si>
  <si>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</si>
  <si>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</si>
  <si>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</si>
  <si>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</si>
  <si>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Perc. Chan.</t>
  </si>
  <si>
    <t>Percentage</t>
  </si>
  <si>
    <t>Annual</t>
  </si>
  <si>
    <t>Yüzde Değ.</t>
  </si>
  <si>
    <t>Yüzde</t>
  </si>
  <si>
    <t>Yıllık</t>
  </si>
  <si>
    <t>( In Millions of Dollars)</t>
  </si>
  <si>
    <t>Table: V.6- Commodity Composition of Exports   (ISIC, Rev.4)</t>
  </si>
  <si>
    <t>(Milyon Dolar)</t>
  </si>
  <si>
    <t>Tablo: V.6- İhracatın Sektörel Dağılımı  (ISIC, Rev.4)</t>
  </si>
  <si>
    <t>Ocak-Mart</t>
  </si>
  <si>
    <t>January-March</t>
  </si>
  <si>
    <t>2025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</si>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</sst>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13" x14ac:knownFonts="1">
    <font>
      <sz val="11"/>
      <color theme="1"/>
      <name val="Calibri"/>
      <family val="2"/>
      <charset val="162"/>
      <scheme val="minor"/>
    </font>
    <font>
      <sz val="10"/>
      <name val="Courier"/>
      <charset val="162"/>
    </font>
    <font>
      <sz val="14"/>
      <name val="Arial Tur"/>
      <family val="2"/>
      <charset val="162"/>
    </font>
    <font>
      <sz val="13"/>
      <name val="Arial Tur"/>
      <family val="2"/>
      <charset val="162"/>
    </font>
    <font>
      <sz val="14"/>
      <name val="Courier"/>
      <family val="3"/>
    </font>
    <font>
      <b/>
      <sz val="13"/>
      <name val="Arial Tur"/>
      <family val="2"/>
      <charset val="162"/>
    </font>
    <font>
      <b/>
      <sz val="13"/>
      <name val="Arial Tur"/>
      <charset val="162"/>
    </font>
    <font>
      <sz val="13"/>
      <name val="Arial"/>
      <family val="2"/>
      <charset val="162"/>
    </font>
    <font>
      <sz val="13"/>
      <name val="Arial Tur"/>
      <charset val="162"/>
    </font>
    <font>
      <b/>
      <sz val="13"/>
      <name val="Arial"/>
      <family val="2"/>
      <charset val="162"/>
    </font>
    <font>
      <b/>
      <sz val="14"/>
      <name val="Arial Tur"/>
      <family val="2"/>
      <charset val="162"/>
    </font>
    <font>
      <b/>
      <sz val="14"/>
      <name val="Courier"/>
      <family val="3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2" fillId="0" borderId="0"/>
  </cellStyleXfs>
  <cellXfs count="107">
    <xf numFmtId="0" fontId="0" fillId="0" borderId="0" xfId="0"/>
    <xf numFmtId="164" fontId="2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2" fillId="0" borderId="0" xfId="1" quotePrefix="1" applyNumberFormat="1" applyFont="1" applyBorder="1" applyAlignment="1" applyProtection="1">
      <alignment horizontal="right" vertical="center"/>
    </xf>
    <xf numFmtId="164" fontId="4" fillId="0" borderId="0" xfId="1" applyFont="1"/>
    <xf numFmtId="4" fontId="2" fillId="0" borderId="0" xfId="1" applyNumberFormat="1" applyFont="1" applyBorder="1" applyAlignment="1">
      <alignment vertical="center"/>
    </xf>
    <xf numFmtId="164" fontId="5" fillId="0" borderId="0" xfId="1" applyNumberFormat="1" applyFont="1" applyAlignment="1">
      <alignment horizontal="right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 applyProtection="1">
      <alignment vertical="center"/>
    </xf>
    <xf numFmtId="164" fontId="5" fillId="0" borderId="0" xfId="1" applyNumberFormat="1" applyFont="1" applyBorder="1" applyAlignment="1" applyProtection="1">
      <alignment horizontal="left" vertical="center"/>
    </xf>
    <xf numFmtId="164" fontId="5" fillId="0" borderId="0" xfId="1" quotePrefix="1" applyNumberFormat="1" applyFont="1" applyAlignment="1">
      <alignment horizontal="left"/>
    </xf>
    <xf numFmtId="164" fontId="5" fillId="0" borderId="1" xfId="1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 applyProtection="1">
      <alignment horizontal="left" vertical="center"/>
    </xf>
    <xf numFmtId="164" fontId="7" fillId="0" borderId="4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 applyProtection="1">
      <alignment horizontal="right" vertical="center"/>
    </xf>
    <xf numFmtId="165" fontId="8" fillId="0" borderId="5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5" fontId="5" fillId="0" borderId="6" xfId="1" applyNumberFormat="1" applyFont="1" applyBorder="1" applyAlignment="1">
      <alignment horizontal="right" vertical="center"/>
    </xf>
    <xf numFmtId="165" fontId="3" fillId="0" borderId="6" xfId="1" quotePrefix="1" applyNumberFormat="1" applyFont="1" applyBorder="1" applyAlignment="1">
      <alignment horizontal="right" vertical="center"/>
    </xf>
    <xf numFmtId="164" fontId="3" fillId="0" borderId="4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horizontal="right" vertical="center"/>
    </xf>
    <xf numFmtId="164" fontId="9" fillId="0" borderId="4" xfId="1" applyNumberFormat="1" applyFont="1" applyBorder="1" applyAlignment="1">
      <alignment horizontal="left" vertical="center"/>
    </xf>
    <xf numFmtId="164" fontId="5" fillId="0" borderId="0" xfId="1" quotePrefix="1" applyNumberFormat="1" applyFont="1" applyBorder="1" applyAlignment="1" applyProtection="1">
      <alignment horizontal="left" vertical="center"/>
    </xf>
    <xf numFmtId="165" fontId="3" fillId="0" borderId="4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165" fontId="5" fillId="0" borderId="0" xfId="1" quotePrefix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vertical="center"/>
    </xf>
    <xf numFmtId="164" fontId="5" fillId="0" borderId="7" xfId="1" quotePrefix="1" applyNumberFormat="1" applyFont="1" applyBorder="1" applyAlignment="1" applyProtection="1">
      <alignment horizontal="left" vertical="center"/>
    </xf>
    <xf numFmtId="164" fontId="9" fillId="0" borderId="4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164" fontId="3" fillId="0" borderId="0" xfId="1" quotePrefix="1" applyNumberFormat="1" applyFont="1" applyBorder="1" applyAlignment="1" applyProtection="1">
      <alignment horizontal="right" vertical="center"/>
    </xf>
    <xf numFmtId="165" fontId="8" fillId="0" borderId="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4" fontId="3" fillId="0" borderId="7" xfId="1" quotePrefix="1" applyNumberFormat="1" applyFont="1" applyBorder="1" applyAlignment="1" applyProtection="1">
      <alignment horizontal="right" vertical="center"/>
    </xf>
    <xf numFmtId="164" fontId="10" fillId="0" borderId="0" xfId="1" applyFont="1" applyBorder="1" applyAlignment="1">
      <alignment vertical="center"/>
    </xf>
    <xf numFmtId="3" fontId="10" fillId="0" borderId="0" xfId="1" quotePrefix="1" applyNumberFormat="1" applyFont="1" applyBorder="1" applyAlignment="1" applyProtection="1">
      <alignment horizontal="right" vertical="center"/>
    </xf>
    <xf numFmtId="164" fontId="11" fillId="0" borderId="0" xfId="1" applyFont="1"/>
    <xf numFmtId="4" fontId="10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right" vertical="center"/>
    </xf>
    <xf numFmtId="164" fontId="8" fillId="0" borderId="7" xfId="1" applyNumberFormat="1" applyFont="1" applyBorder="1" applyAlignment="1">
      <alignment horizontal="right" vertical="center"/>
    </xf>
    <xf numFmtId="164" fontId="7" fillId="0" borderId="4" xfId="1" applyNumberFormat="1" applyFont="1" applyBorder="1" applyAlignment="1">
      <alignment vertical="center"/>
    </xf>
    <xf numFmtId="165" fontId="5" fillId="0" borderId="0" xfId="2" applyNumberFormat="1" applyFont="1" applyBorder="1"/>
    <xf numFmtId="164" fontId="9" fillId="0" borderId="4" xfId="1" quotePrefix="1" applyNumberFormat="1" applyFont="1" applyBorder="1" applyAlignment="1">
      <alignment horizontal="left" vertical="center"/>
    </xf>
    <xf numFmtId="164" fontId="5" fillId="0" borderId="7" xfId="1" quotePrefix="1" applyNumberFormat="1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right" vertical="center"/>
    </xf>
    <xf numFmtId="164" fontId="5" fillId="0" borderId="0" xfId="1" quotePrefix="1" applyNumberFormat="1" applyFont="1" applyBorder="1" applyAlignment="1">
      <alignment horizontal="left" vertical="center"/>
    </xf>
    <xf numFmtId="164" fontId="7" fillId="0" borderId="4" xfId="1" quotePrefix="1" applyNumberFormat="1" applyFont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left" vertical="center"/>
    </xf>
    <xf numFmtId="164" fontId="5" fillId="0" borderId="7" xfId="1" applyNumberFormat="1" applyFont="1" applyBorder="1" applyAlignment="1">
      <alignment horizontal="left" vertical="center"/>
    </xf>
    <xf numFmtId="164" fontId="5" fillId="0" borderId="8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8" xfId="1" applyNumberFormat="1" applyFont="1" applyBorder="1" applyAlignment="1" applyProtection="1">
      <alignment horizontal="left" vertical="center"/>
    </xf>
    <xf numFmtId="164" fontId="5" fillId="0" borderId="10" xfId="1" applyNumberFormat="1" applyFont="1" applyBorder="1" applyAlignment="1">
      <alignment vertical="center"/>
    </xf>
    <xf numFmtId="3" fontId="5" fillId="0" borderId="5" xfId="1" quotePrefix="1" applyNumberFormat="1" applyFont="1" applyBorder="1" applyAlignment="1" applyProtection="1">
      <alignment horizontal="right" vertical="center"/>
    </xf>
    <xf numFmtId="3" fontId="5" fillId="0" borderId="6" xfId="1" quotePrefix="1" applyNumberFormat="1" applyFont="1" applyBorder="1" applyAlignment="1" applyProtection="1">
      <alignment horizontal="right" vertical="center"/>
    </xf>
    <xf numFmtId="49" fontId="5" fillId="0" borderId="1" xfId="1" applyNumberFormat="1" applyFont="1" applyBorder="1" applyAlignment="1" applyProtection="1">
      <alignment horizontal="right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right" vertical="center"/>
    </xf>
    <xf numFmtId="49" fontId="5" fillId="0" borderId="9" xfId="1" quotePrefix="1" applyNumberFormat="1" applyFont="1" applyBorder="1" applyAlignment="1" applyProtection="1">
      <alignment horizontal="right" vertical="center"/>
    </xf>
    <xf numFmtId="49" fontId="5" fillId="0" borderId="2" xfId="1" quotePrefix="1" applyNumberFormat="1" applyFont="1" applyBorder="1" applyAlignment="1" applyProtection="1">
      <alignment horizontal="right" vertical="center"/>
    </xf>
    <xf numFmtId="3" fontId="5" fillId="0" borderId="2" xfId="1" quotePrefix="1" applyNumberFormat="1" applyFont="1" applyBorder="1" applyAlignment="1" applyProtection="1">
      <alignment horizontal="right" vertical="center"/>
    </xf>
    <xf numFmtId="164" fontId="5" fillId="0" borderId="2" xfId="1" applyNumberFormat="1" applyFont="1" applyBorder="1" applyAlignment="1">
      <alignment vertical="center"/>
    </xf>
    <xf numFmtId="164" fontId="5" fillId="0" borderId="5" xfId="1" applyNumberFormat="1" applyFont="1" applyBorder="1" applyAlignment="1" applyProtection="1">
      <alignment horizontal="left" vertical="center"/>
    </xf>
    <xf numFmtId="164" fontId="5" fillId="0" borderId="11" xfId="1" applyNumberFormat="1" applyFont="1" applyBorder="1" applyAlignment="1" applyProtection="1">
      <alignment horizontal="left" vertical="center"/>
    </xf>
    <xf numFmtId="1" fontId="5" fillId="0" borderId="4" xfId="1" applyNumberFormat="1" applyFont="1" applyBorder="1" applyAlignment="1" applyProtection="1">
      <alignment horizontal="center" vertical="center"/>
    </xf>
    <xf numFmtId="1" fontId="5" fillId="0" borderId="0" xfId="1" applyNumberFormat="1" applyFont="1" applyBorder="1" applyAlignment="1" applyProtection="1">
      <alignment horizontal="center" vertical="center"/>
    </xf>
    <xf numFmtId="1" fontId="5" fillId="0" borderId="0" xfId="1" applyNumberFormat="1" applyFont="1" applyBorder="1" applyAlignment="1" applyProtection="1">
      <alignment horizontal="center" vertical="center" wrapText="1"/>
    </xf>
    <xf numFmtId="1" fontId="5" fillId="0" borderId="6" xfId="1" applyNumberFormat="1" applyFont="1" applyBorder="1" applyAlignment="1" applyProtection="1">
      <alignment vertical="center" wrapText="1"/>
    </xf>
    <xf numFmtId="164" fontId="5" fillId="0" borderId="0" xfId="1" applyNumberFormat="1" applyFont="1" applyBorder="1" applyAlignment="1">
      <alignment horizontal="centerContinuous" vertical="center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vertical="center" wrapText="1"/>
    </xf>
    <xf numFmtId="164" fontId="5" fillId="0" borderId="4" xfId="1" quotePrefix="1" applyNumberFormat="1" applyFont="1" applyBorder="1" applyAlignment="1" applyProtection="1">
      <alignment horizontal="left" vertical="center"/>
    </xf>
    <xf numFmtId="164" fontId="10" fillId="0" borderId="0" xfId="1" quotePrefix="1" applyFont="1" applyBorder="1" applyAlignment="1" applyProtection="1">
      <alignment horizontal="right" vertical="center"/>
    </xf>
    <xf numFmtId="1" fontId="5" fillId="0" borderId="8" xfId="1" applyNumberFormat="1" applyFont="1" applyBorder="1" applyAlignment="1" applyProtection="1">
      <alignment horizontal="center" vertical="center"/>
    </xf>
    <xf numFmtId="1" fontId="5" fillId="0" borderId="9" xfId="1" applyNumberFormat="1" applyFont="1" applyBorder="1" applyAlignment="1" applyProtection="1">
      <alignment horizontal="center" vertical="center"/>
    </xf>
    <xf numFmtId="1" fontId="5" fillId="0" borderId="9" xfId="1" applyNumberFormat="1" applyFont="1" applyBorder="1" applyAlignment="1" applyProtection="1">
      <alignment horizontal="center" vertical="center" wrapText="1"/>
    </xf>
    <xf numFmtId="1" fontId="5" fillId="0" borderId="9" xfId="1" applyNumberFormat="1" applyFont="1" applyBorder="1" applyAlignment="1" applyProtection="1">
      <alignment vertical="center" wrapText="1"/>
    </xf>
    <xf numFmtId="164" fontId="5" fillId="0" borderId="9" xfId="1" applyNumberFormat="1" applyFont="1" applyBorder="1" applyAlignment="1">
      <alignment horizontal="centerContinuous" vertical="center"/>
    </xf>
    <xf numFmtId="164" fontId="5" fillId="0" borderId="9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vertical="center" wrapText="1"/>
    </xf>
    <xf numFmtId="164" fontId="5" fillId="0" borderId="8" xfId="1" quotePrefix="1" applyNumberFormat="1" applyFont="1" applyBorder="1" applyAlignment="1" applyProtection="1">
      <alignment horizontal="left" vertical="center"/>
    </xf>
    <xf numFmtId="164" fontId="5" fillId="0" borderId="10" xfId="1" quotePrefix="1" applyNumberFormat="1" applyFont="1" applyBorder="1" applyAlignment="1">
      <alignment horizontal="left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6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5" fillId="0" borderId="6" xfId="1" quotePrefix="1" applyNumberFormat="1" applyFont="1" applyBorder="1" applyAlignment="1" applyProtection="1">
      <alignment horizontal="left" vertical="center"/>
    </xf>
    <xf numFmtId="164" fontId="5" fillId="0" borderId="6" xfId="1" quotePrefix="1" applyNumberFormat="1" applyFont="1" applyBorder="1" applyAlignment="1">
      <alignment horizontal="left" vertical="center"/>
    </xf>
    <xf numFmtId="1" fontId="5" fillId="0" borderId="9" xfId="1" applyNumberFormat="1" applyFont="1" applyBorder="1" applyAlignment="1" applyProtection="1">
      <alignment horizontal="center" vertical="center"/>
    </xf>
    <xf numFmtId="1" fontId="5" fillId="0" borderId="6" xfId="1" applyNumberFormat="1" applyFont="1" applyBorder="1" applyAlignment="1" applyProtection="1">
      <alignment horizontal="center" vertical="center"/>
    </xf>
    <xf numFmtId="1" fontId="5" fillId="0" borderId="9" xfId="1" applyNumberFormat="1" applyFont="1" applyBorder="1" applyAlignment="1" applyProtection="1">
      <alignment horizontal="center" vertical="center" wrapText="1"/>
    </xf>
    <xf numFmtId="1" fontId="5" fillId="0" borderId="6" xfId="1" applyNumberFormat="1" applyFont="1" applyBorder="1" applyAlignment="1" applyProtection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B2C02C68-B3DE-4669-B2F9-46EF13E370CB}"/>
    <cellStyle name="Normal_IMP" xfId="2" xr:uid="{4CA473A9-9E9A-4630-A60A-6346ADD5F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A78A-B995-4604-A9D1-4B13CD4353FC}">
  <sheetPr>
    <pageSetUpPr fitToPage="1"/>
  </sheetPr>
  <dimension ref="A1:BS44"/>
  <sheetViews>
    <sheetView showGridLines="0" tabSelected="1" view="pageBreakPreview" zoomScale="60" zoomScaleNormal="55" workbookViewId="0">
      <selection activeCell="J43" sqref="J43"/>
    </sheetView>
  </sheetViews>
  <sheetFormatPr defaultColWidth="8.6640625" defaultRowHeight="17.399999999999999" x14ac:dyDescent="0.3"/>
  <cols>
    <col min="1" max="1" width="7.5546875" style="2" customWidth="1"/>
    <col min="2" max="2" width="90.109375" style="2" bestFit="1" customWidth="1"/>
    <col min="3" max="5" width="13" style="2" hidden="1" customWidth="1"/>
    <col min="6" max="6" width="14.44140625" style="2" customWidth="1"/>
    <col min="7" max="7" width="17.6640625" style="2" customWidth="1"/>
    <col min="8" max="8" width="14.88671875" style="2" customWidth="1"/>
    <col min="9" max="14" width="17" style="2" customWidth="1"/>
    <col min="15" max="15" width="13.88671875" style="2" customWidth="1"/>
    <col min="16" max="16" width="2.6640625" style="2" customWidth="1"/>
    <col min="17" max="17" width="8" style="2" hidden="1" customWidth="1"/>
    <col min="18" max="18" width="9.88671875" style="2" hidden="1" customWidth="1"/>
    <col min="19" max="19" width="15.33203125" style="2" hidden="1" customWidth="1"/>
    <col min="20" max="20" width="8" style="2" customWidth="1"/>
    <col min="21" max="21" width="10.109375" style="2" bestFit="1" customWidth="1"/>
    <col min="22" max="28" width="10.109375" style="2" customWidth="1"/>
    <col min="29" max="29" width="12.33203125" style="2" customWidth="1"/>
    <col min="30" max="30" width="14" style="2" customWidth="1"/>
    <col min="31" max="31" width="8.33203125" style="2" customWidth="1"/>
    <col min="32" max="32" width="15.6640625" style="2" customWidth="1"/>
    <col min="33" max="33" width="9.33203125" style="2" customWidth="1"/>
    <col min="34" max="34" width="7.109375" style="2" bestFit="1" customWidth="1"/>
    <col min="35" max="35" width="59.109375" style="2" customWidth="1"/>
    <col min="36" max="36" width="6.44140625" style="1" customWidth="1"/>
    <col min="37" max="40" width="8.6640625" style="1" customWidth="1"/>
    <col min="41" max="41" width="7.109375" style="1" customWidth="1"/>
    <col min="42" max="45" width="8.6640625" style="1" customWidth="1"/>
    <col min="46" max="16384" width="8.6640625" style="1"/>
  </cols>
  <sheetData>
    <row r="1" spans="1:71" ht="18" customHeight="1" x14ac:dyDescent="0.3">
      <c r="A1" s="9" t="s">
        <v>95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4"/>
      <c r="AH1" s="38"/>
      <c r="AI1" s="37" t="s">
        <v>94</v>
      </c>
      <c r="BS1" s="86"/>
    </row>
    <row r="2" spans="1:71" ht="18" customHeight="1" x14ac:dyDescent="0.3">
      <c r="A2" s="100" t="s">
        <v>93</v>
      </c>
      <c r="B2" s="99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8"/>
      <c r="AH2" s="97"/>
      <c r="AI2" s="96" t="s">
        <v>92</v>
      </c>
      <c r="BS2" s="86"/>
    </row>
    <row r="3" spans="1:71" ht="18" customHeight="1" x14ac:dyDescent="0.3">
      <c r="A3" s="95"/>
      <c r="B3" s="94"/>
      <c r="C3" s="93"/>
      <c r="D3" s="93"/>
      <c r="E3" s="93"/>
      <c r="F3" s="105" t="s">
        <v>91</v>
      </c>
      <c r="G3" s="105"/>
      <c r="H3" s="105"/>
      <c r="I3" s="105"/>
      <c r="J3" s="105"/>
      <c r="K3" s="105"/>
      <c r="L3" s="105"/>
      <c r="M3" s="105"/>
      <c r="N3" s="105"/>
      <c r="O3" s="92"/>
      <c r="P3" s="91"/>
      <c r="Q3" s="90"/>
      <c r="R3" s="90"/>
      <c r="S3" s="90"/>
      <c r="T3" s="103" t="s">
        <v>90</v>
      </c>
      <c r="U3" s="103"/>
      <c r="V3" s="103"/>
      <c r="W3" s="103"/>
      <c r="X3" s="103"/>
      <c r="Y3" s="103"/>
      <c r="Z3" s="103"/>
      <c r="AA3" s="103"/>
      <c r="AB3" s="89"/>
      <c r="AC3" s="101" t="s">
        <v>96</v>
      </c>
      <c r="AD3" s="101"/>
      <c r="AE3" s="88"/>
      <c r="AF3" s="88" t="s">
        <v>89</v>
      </c>
      <c r="AG3" s="87"/>
      <c r="AH3" s="64"/>
      <c r="AI3" s="63"/>
      <c r="BS3" s="86"/>
    </row>
    <row r="4" spans="1:71" ht="18.75" customHeight="1" x14ac:dyDescent="0.3">
      <c r="A4" s="55"/>
      <c r="B4" s="85"/>
      <c r="C4" s="84"/>
      <c r="D4" s="84"/>
      <c r="E4" s="84"/>
      <c r="F4" s="106" t="s">
        <v>88</v>
      </c>
      <c r="G4" s="106"/>
      <c r="H4" s="106"/>
      <c r="I4" s="106"/>
      <c r="J4" s="106"/>
      <c r="K4" s="106"/>
      <c r="L4" s="106"/>
      <c r="M4" s="106"/>
      <c r="N4" s="106"/>
      <c r="O4" s="83"/>
      <c r="P4" s="82"/>
      <c r="Q4" s="81"/>
      <c r="R4" s="81"/>
      <c r="S4" s="81"/>
      <c r="T4" s="104" t="s">
        <v>87</v>
      </c>
      <c r="U4" s="104"/>
      <c r="V4" s="104"/>
      <c r="W4" s="104"/>
      <c r="X4" s="104"/>
      <c r="Y4" s="104"/>
      <c r="Z4" s="104"/>
      <c r="AA4" s="104"/>
      <c r="AB4" s="80"/>
      <c r="AC4" s="102" t="s">
        <v>97</v>
      </c>
      <c r="AD4" s="102"/>
      <c r="AE4" s="79"/>
      <c r="AF4" s="79" t="s">
        <v>86</v>
      </c>
      <c r="AG4" s="78"/>
      <c r="AH4" s="38"/>
      <c r="AI4" s="34"/>
      <c r="AJ4" s="3"/>
      <c r="AK4" s="3"/>
      <c r="AL4" s="3"/>
      <c r="AQ4" s="3"/>
      <c r="AR4" s="3"/>
      <c r="AS4" s="3"/>
      <c r="AT4" s="3"/>
    </row>
    <row r="5" spans="1:71" ht="18" customHeight="1" x14ac:dyDescent="0.3">
      <c r="A5" s="77"/>
      <c r="B5" s="76"/>
      <c r="C5" s="75">
        <v>2013</v>
      </c>
      <c r="D5" s="75">
        <v>2014</v>
      </c>
      <c r="E5" s="75">
        <v>2015</v>
      </c>
      <c r="F5" s="75">
        <v>2016</v>
      </c>
      <c r="G5" s="75">
        <v>2017</v>
      </c>
      <c r="H5" s="75">
        <v>2018</v>
      </c>
      <c r="I5" s="75">
        <v>2019</v>
      </c>
      <c r="J5" s="75">
        <v>2020</v>
      </c>
      <c r="K5" s="75">
        <v>2021</v>
      </c>
      <c r="L5" s="75">
        <v>2022</v>
      </c>
      <c r="M5" s="75">
        <v>2023</v>
      </c>
      <c r="N5" s="75">
        <v>2024</v>
      </c>
      <c r="O5" s="75"/>
      <c r="P5" s="74"/>
      <c r="Q5" s="73" t="s">
        <v>85</v>
      </c>
      <c r="R5" s="73" t="s">
        <v>84</v>
      </c>
      <c r="S5" s="73" t="s">
        <v>83</v>
      </c>
      <c r="T5" s="73" t="s">
        <v>82</v>
      </c>
      <c r="U5" s="73" t="s">
        <v>81</v>
      </c>
      <c r="V5" s="73" t="s">
        <v>80</v>
      </c>
      <c r="W5" s="73" t="s">
        <v>79</v>
      </c>
      <c r="X5" s="73" t="s">
        <v>78</v>
      </c>
      <c r="Y5" s="73" t="s">
        <v>77</v>
      </c>
      <c r="Z5" s="72" t="s">
        <v>76</v>
      </c>
      <c r="AA5" s="72" t="s">
        <v>74</v>
      </c>
      <c r="AB5" s="72"/>
      <c r="AC5" s="71" t="s">
        <v>75</v>
      </c>
      <c r="AD5" s="71" t="s">
        <v>98</v>
      </c>
      <c r="AE5" s="71"/>
      <c r="AF5" s="70" t="s">
        <v>99</v>
      </c>
      <c r="AG5" s="69"/>
      <c r="AH5" s="68"/>
      <c r="AI5" s="67"/>
      <c r="AJ5" s="3"/>
      <c r="AK5" s="3"/>
      <c r="AL5" s="3"/>
      <c r="AM5" s="3"/>
      <c r="AN5" s="3"/>
      <c r="AQ5" s="3"/>
      <c r="AR5" s="3"/>
      <c r="AS5" s="3"/>
      <c r="AT5" s="3"/>
    </row>
    <row r="6" spans="1:71" ht="18" customHeight="1" x14ac:dyDescent="0.3">
      <c r="A6" s="66"/>
      <c r="B6" s="65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3"/>
      <c r="AH6" s="64"/>
      <c r="AI6" s="63"/>
      <c r="AL6" s="3"/>
      <c r="AM6" s="3"/>
      <c r="AN6" s="3"/>
    </row>
    <row r="7" spans="1:71" s="46" customFormat="1" ht="18" customHeight="1" x14ac:dyDescent="0.4">
      <c r="A7" s="62" t="s">
        <v>72</v>
      </c>
      <c r="B7" s="34" t="s">
        <v>73</v>
      </c>
      <c r="C7" s="24">
        <v>5339.3237600000002</v>
      </c>
      <c r="D7" s="24">
        <v>5712.1438859999989</v>
      </c>
      <c r="E7" s="24">
        <v>5293.7864500000014</v>
      </c>
      <c r="F7" s="24">
        <v>5686.8944419999998</v>
      </c>
      <c r="G7" s="24">
        <v>5579.3389739999993</v>
      </c>
      <c r="H7" s="24">
        <v>5846.6493289999999</v>
      </c>
      <c r="I7" s="24">
        <v>5588.6410239999996</v>
      </c>
      <c r="J7" s="24">
        <v>5956.9372220000014</v>
      </c>
      <c r="K7" s="24">
        <v>7156.0414789999995</v>
      </c>
      <c r="L7" s="24">
        <v>7767.8147680000011</v>
      </c>
      <c r="M7" s="24">
        <v>9632.9767499999998</v>
      </c>
      <c r="N7" s="24">
        <v>9484.6378069999992</v>
      </c>
      <c r="O7" s="24"/>
      <c r="P7" s="24"/>
      <c r="Q7" s="24">
        <f t="shared" ref="Q7:AA9" si="0">+D7/C7*100-100</f>
        <v>6.9825345447865885</v>
      </c>
      <c r="R7" s="24">
        <f t="shared" si="0"/>
        <v>-7.3240003114304955</v>
      </c>
      <c r="S7" s="24">
        <f t="shared" si="0"/>
        <v>7.4258377385056491</v>
      </c>
      <c r="T7" s="24">
        <f t="shared" si="0"/>
        <v>-1.8912865202079416</v>
      </c>
      <c r="U7" s="24">
        <f t="shared" si="0"/>
        <v>4.7910757214372666</v>
      </c>
      <c r="V7" s="24">
        <f t="shared" si="0"/>
        <v>-4.4129259423898048</v>
      </c>
      <c r="W7" s="24">
        <f t="shared" si="0"/>
        <v>6.5900850746788251</v>
      </c>
      <c r="X7" s="24">
        <f t="shared" si="0"/>
        <v>20.129543292339875</v>
      </c>
      <c r="Y7" s="24">
        <f t="shared" si="0"/>
        <v>8.5490461562485649</v>
      </c>
      <c r="Z7" s="24">
        <f t="shared" si="0"/>
        <v>24.011411673765053</v>
      </c>
      <c r="AA7" s="24">
        <f t="shared" si="0"/>
        <v>-1.5399076199369119</v>
      </c>
      <c r="AB7" s="24"/>
      <c r="AC7" s="32">
        <v>2605.7088790000003</v>
      </c>
      <c r="AD7" s="32">
        <v>2720.260205</v>
      </c>
      <c r="AE7" s="32"/>
      <c r="AF7" s="21">
        <f>AD7/AC7*100-100</f>
        <v>4.3961674661047141</v>
      </c>
      <c r="AG7" s="31"/>
      <c r="AH7" s="61" t="s">
        <v>72</v>
      </c>
      <c r="AI7" s="36" t="s">
        <v>71</v>
      </c>
      <c r="AJ7" s="60"/>
      <c r="AL7" s="48"/>
      <c r="AM7" s="47"/>
      <c r="AN7" s="47"/>
    </row>
    <row r="8" spans="1:71" ht="18" customHeight="1" x14ac:dyDescent="0.35">
      <c r="A8" s="45" t="s">
        <v>69</v>
      </c>
      <c r="B8" s="27" t="s">
        <v>70</v>
      </c>
      <c r="C8" s="43">
        <v>5065.9479859999992</v>
      </c>
      <c r="D8" s="43">
        <v>5350.8252749999992</v>
      </c>
      <c r="E8" s="43">
        <v>4908.4653930000004</v>
      </c>
      <c r="F8" s="43">
        <v>5259.1861590000008</v>
      </c>
      <c r="G8" s="43">
        <v>5112.7947679999988</v>
      </c>
      <c r="H8" s="43">
        <v>5337.3063929999998</v>
      </c>
      <c r="I8" s="43">
        <v>5052.1591260000005</v>
      </c>
      <c r="J8" s="43">
        <v>5383.7567399999998</v>
      </c>
      <c r="K8" s="43">
        <v>6479.3318079999999</v>
      </c>
      <c r="L8" s="43">
        <v>7088.2111900000009</v>
      </c>
      <c r="M8" s="43">
        <v>8904.5876639999988</v>
      </c>
      <c r="N8" s="43">
        <v>8583.5690949999989</v>
      </c>
      <c r="O8" s="43"/>
      <c r="P8" s="44"/>
      <c r="Q8" s="43">
        <f t="shared" si="0"/>
        <v>5.6233757193574263</v>
      </c>
      <c r="R8" s="43">
        <f t="shared" si="0"/>
        <v>-8.2671337460182457</v>
      </c>
      <c r="S8" s="43">
        <f t="shared" si="0"/>
        <v>7.1452223438341065</v>
      </c>
      <c r="T8" s="43">
        <f t="shared" si="0"/>
        <v>-2.7835369689183409</v>
      </c>
      <c r="U8" s="43">
        <f t="shared" si="0"/>
        <v>4.3911722489855549</v>
      </c>
      <c r="V8" s="43">
        <f t="shared" si="0"/>
        <v>-5.3425313445369511</v>
      </c>
      <c r="W8" s="43">
        <f t="shared" si="0"/>
        <v>6.5634831708584471</v>
      </c>
      <c r="X8" s="43">
        <f t="shared" si="0"/>
        <v>20.349639125782645</v>
      </c>
      <c r="Y8" s="43">
        <f t="shared" si="0"/>
        <v>9.3972557671490335</v>
      </c>
      <c r="Z8" s="43">
        <f t="shared" si="0"/>
        <v>25.625315404858839</v>
      </c>
      <c r="AA8" s="43">
        <f t="shared" si="0"/>
        <v>-3.6050919044554206</v>
      </c>
      <c r="AB8" s="43"/>
      <c r="AC8" s="32">
        <v>2368.4926420000002</v>
      </c>
      <c r="AD8" s="32">
        <v>2512.4350959999997</v>
      </c>
      <c r="AE8" s="56"/>
      <c r="AF8" s="43">
        <f>AD8/AC8*100-100</f>
        <v>6.0773865811316767</v>
      </c>
      <c r="AG8" s="31"/>
      <c r="AH8" s="41" t="s">
        <v>69</v>
      </c>
      <c r="AI8" s="18" t="s">
        <v>68</v>
      </c>
      <c r="AJ8" s="59"/>
      <c r="AL8" s="4"/>
      <c r="AM8" s="3"/>
      <c r="AN8" s="3"/>
    </row>
    <row r="9" spans="1:71" ht="18" customHeight="1" x14ac:dyDescent="0.35">
      <c r="A9" s="45" t="s">
        <v>66</v>
      </c>
      <c r="B9" s="27" t="s">
        <v>67</v>
      </c>
      <c r="C9" s="43">
        <v>15.106384000000002</v>
      </c>
      <c r="D9" s="43">
        <v>14.733262</v>
      </c>
      <c r="E9" s="43">
        <v>17.050133000000002</v>
      </c>
      <c r="F9" s="43">
        <v>13.735396999999997</v>
      </c>
      <c r="G9" s="43">
        <v>15.777685</v>
      </c>
      <c r="H9" s="43">
        <v>23.615888999999999</v>
      </c>
      <c r="I9" s="43">
        <v>19.165354000000004</v>
      </c>
      <c r="J9" s="43">
        <v>17.877653000000002</v>
      </c>
      <c r="K9" s="43">
        <v>24.863923999999994</v>
      </c>
      <c r="L9" s="43">
        <v>23.183362000000002</v>
      </c>
      <c r="M9" s="43">
        <v>19.367257999999996</v>
      </c>
      <c r="N9" s="43">
        <v>18.131017</v>
      </c>
      <c r="O9" s="43"/>
      <c r="P9" s="44"/>
      <c r="Q9" s="43">
        <f t="shared" si="0"/>
        <v>-2.469962368227911</v>
      </c>
      <c r="R9" s="43">
        <f t="shared" si="0"/>
        <v>15.725444915050062</v>
      </c>
      <c r="S9" s="43">
        <f t="shared" si="0"/>
        <v>-19.441115210069057</v>
      </c>
      <c r="T9" s="43">
        <f t="shared" si="0"/>
        <v>14.868794837164174</v>
      </c>
      <c r="U9" s="43">
        <f t="shared" si="0"/>
        <v>49.679049873286232</v>
      </c>
      <c r="V9" s="43">
        <f t="shared" si="0"/>
        <v>-18.845511172583826</v>
      </c>
      <c r="W9" s="43">
        <f t="shared" si="0"/>
        <v>-6.7189001570229294</v>
      </c>
      <c r="X9" s="43">
        <f t="shared" si="0"/>
        <v>39.078233591400334</v>
      </c>
      <c r="Y9" s="43">
        <f t="shared" si="0"/>
        <v>-6.7590377126313399</v>
      </c>
      <c r="Z9" s="43">
        <f t="shared" si="0"/>
        <v>-16.460528891366167</v>
      </c>
      <c r="AA9" s="43">
        <f t="shared" si="0"/>
        <v>-6.3831493337879692</v>
      </c>
      <c r="AB9" s="43"/>
      <c r="AC9" s="32">
        <v>3.0193180000000002</v>
      </c>
      <c r="AD9" s="32">
        <v>1.9573969999999998</v>
      </c>
      <c r="AE9" s="56"/>
      <c r="AF9" s="43">
        <f>AD9/AC9*100-100</f>
        <v>-35.170889584999003</v>
      </c>
      <c r="AG9" s="31"/>
      <c r="AH9" s="41" t="s">
        <v>66</v>
      </c>
      <c r="AI9" s="18" t="s">
        <v>65</v>
      </c>
      <c r="AJ9" s="5"/>
      <c r="AL9" s="4"/>
      <c r="AM9" s="3"/>
      <c r="AN9" s="3"/>
    </row>
    <row r="10" spans="1:71" ht="19.5" customHeight="1" x14ac:dyDescent="0.35">
      <c r="A10" s="45" t="s">
        <v>63</v>
      </c>
      <c r="B10" s="27" t="s">
        <v>64</v>
      </c>
      <c r="C10" s="24">
        <v>258.26938999999999</v>
      </c>
      <c r="D10" s="24">
        <v>346.58534900000006</v>
      </c>
      <c r="E10" s="24">
        <v>368.27092400000004</v>
      </c>
      <c r="F10" s="24">
        <v>413.97288600000002</v>
      </c>
      <c r="G10" s="24">
        <v>450.76652100000001</v>
      </c>
      <c r="H10" s="24">
        <v>485.72704700000003</v>
      </c>
      <c r="I10" s="24">
        <v>517.31654399999991</v>
      </c>
      <c r="J10" s="24">
        <v>555.30282900000009</v>
      </c>
      <c r="K10" s="24">
        <v>651.84574699999996</v>
      </c>
      <c r="L10" s="24">
        <v>656.42021599999998</v>
      </c>
      <c r="M10" s="24">
        <v>709.02182799999991</v>
      </c>
      <c r="N10" s="24">
        <v>882.93769499999996</v>
      </c>
      <c r="O10" s="24"/>
      <c r="P10" s="44"/>
      <c r="Q10" s="24"/>
      <c r="R10" s="24"/>
      <c r="S10" s="43">
        <f t="shared" ref="S10:AA10" si="1">+F10/E10*100-100</f>
        <v>12.409875182000519</v>
      </c>
      <c r="T10" s="43">
        <f t="shared" si="1"/>
        <v>8.8879335445171961</v>
      </c>
      <c r="U10" s="43">
        <f t="shared" si="1"/>
        <v>7.7557947121809576</v>
      </c>
      <c r="V10" s="43">
        <f t="shared" si="1"/>
        <v>6.50354910131243</v>
      </c>
      <c r="W10" s="43">
        <f t="shared" si="1"/>
        <v>7.3429480345403704</v>
      </c>
      <c r="X10" s="43">
        <f t="shared" si="1"/>
        <v>17.385634100560267</v>
      </c>
      <c r="Y10" s="43">
        <f t="shared" si="1"/>
        <v>0.70177170305294112</v>
      </c>
      <c r="Z10" s="43">
        <f t="shared" si="1"/>
        <v>8.0134052422297515</v>
      </c>
      <c r="AA10" s="43">
        <f t="shared" si="1"/>
        <v>24.528986292365616</v>
      </c>
      <c r="AB10" s="43"/>
      <c r="AC10" s="32">
        <v>234.19691900000001</v>
      </c>
      <c r="AD10" s="32">
        <v>205.86771200000001</v>
      </c>
      <c r="AE10" s="56"/>
      <c r="AF10" s="43">
        <f>AD10/AC10*100-100</f>
        <v>-12.096319251748994</v>
      </c>
      <c r="AG10" s="31"/>
      <c r="AH10" s="41" t="s">
        <v>63</v>
      </c>
      <c r="AI10" s="18" t="s">
        <v>62</v>
      </c>
      <c r="AJ10" s="5"/>
      <c r="AL10" s="4"/>
      <c r="AM10" s="3"/>
      <c r="AN10" s="3"/>
    </row>
    <row r="11" spans="1:71" s="46" customFormat="1" ht="18" customHeight="1" x14ac:dyDescent="0.4">
      <c r="A11" s="45"/>
      <c r="B11" s="2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32"/>
      <c r="AD11" s="32"/>
      <c r="AE11" s="56"/>
      <c r="AF11" s="21"/>
      <c r="AG11" s="31"/>
      <c r="AH11" s="41"/>
      <c r="AI11" s="58"/>
      <c r="AJ11" s="49"/>
      <c r="AL11" s="48"/>
      <c r="AM11" s="47"/>
      <c r="AN11" s="47"/>
    </row>
    <row r="12" spans="1:71" ht="18" customHeight="1" x14ac:dyDescent="0.35">
      <c r="A12" s="55" t="s">
        <v>60</v>
      </c>
      <c r="B12" s="34" t="s">
        <v>61</v>
      </c>
      <c r="C12" s="24">
        <v>3892.3007190000003</v>
      </c>
      <c r="D12" s="24">
        <v>3404.0361800000001</v>
      </c>
      <c r="E12" s="24">
        <v>2777.873713</v>
      </c>
      <c r="F12" s="24">
        <v>2656.4675069999998</v>
      </c>
      <c r="G12" s="24">
        <v>3497.9391629999996</v>
      </c>
      <c r="H12" s="24">
        <v>3393.7508229999994</v>
      </c>
      <c r="I12" s="24">
        <v>3200.2696509999996</v>
      </c>
      <c r="J12" s="24">
        <v>2932.2446299999997</v>
      </c>
      <c r="K12" s="24">
        <v>4059.7170430000006</v>
      </c>
      <c r="L12" s="24">
        <v>4619.9868859999997</v>
      </c>
      <c r="M12" s="24">
        <v>3802.789608</v>
      </c>
      <c r="N12" s="24">
        <v>4493.6450830000003</v>
      </c>
      <c r="O12" s="24"/>
      <c r="P12" s="24"/>
      <c r="Q12" s="24">
        <f t="shared" ref="Q12:AA12" si="2">+D12/C12*100-100</f>
        <v>-12.544368337640776</v>
      </c>
      <c r="R12" s="24">
        <f t="shared" si="2"/>
        <v>-18.394706574475947</v>
      </c>
      <c r="S12" s="24">
        <f t="shared" si="2"/>
        <v>-4.3704724743907093</v>
      </c>
      <c r="T12" s="24">
        <f t="shared" si="2"/>
        <v>31.676339115108931</v>
      </c>
      <c r="U12" s="24">
        <f t="shared" si="2"/>
        <v>-2.9785635239763053</v>
      </c>
      <c r="V12" s="24">
        <f t="shared" si="2"/>
        <v>-5.7011012914898345</v>
      </c>
      <c r="W12" s="24">
        <f t="shared" si="2"/>
        <v>-8.375076172604679</v>
      </c>
      <c r="X12" s="24">
        <f t="shared" si="2"/>
        <v>38.450830516142901</v>
      </c>
      <c r="Y12" s="24">
        <f t="shared" si="2"/>
        <v>13.800711652208591</v>
      </c>
      <c r="Z12" s="24">
        <f t="shared" si="2"/>
        <v>-17.688302979308489</v>
      </c>
      <c r="AA12" s="24">
        <f t="shared" si="2"/>
        <v>18.167070656410615</v>
      </c>
      <c r="AB12" s="24"/>
      <c r="AC12" s="32">
        <v>963.43254400000001</v>
      </c>
      <c r="AD12" s="32">
        <v>1004.1705940000001</v>
      </c>
      <c r="AE12" s="32"/>
      <c r="AF12" s="21">
        <f>AD12/AC12*100-100</f>
        <v>4.2284278493295346</v>
      </c>
      <c r="AG12" s="31"/>
      <c r="AH12" s="57" t="s">
        <v>60</v>
      </c>
      <c r="AI12" s="36" t="s">
        <v>59</v>
      </c>
      <c r="AJ12" s="5"/>
      <c r="AL12" s="4"/>
      <c r="AM12" s="3"/>
      <c r="AN12" s="3"/>
    </row>
    <row r="13" spans="1:71" ht="18" customHeight="1" x14ac:dyDescent="0.35">
      <c r="A13" s="45"/>
      <c r="B13" s="27"/>
      <c r="C13" s="24"/>
      <c r="D13" s="24"/>
      <c r="E13" s="24"/>
      <c r="F13" s="24"/>
      <c r="G13" s="24"/>
      <c r="H13" s="24"/>
      <c r="I13" s="38"/>
      <c r="J13" s="38"/>
      <c r="K13" s="38"/>
      <c r="L13" s="38"/>
      <c r="M13" s="38"/>
      <c r="N13" s="38"/>
      <c r="O13" s="38"/>
      <c r="P13" s="4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32"/>
      <c r="AD13" s="32"/>
      <c r="AE13" s="56"/>
      <c r="AF13" s="21"/>
      <c r="AG13" s="31"/>
      <c r="AH13" s="41"/>
      <c r="AI13" s="18"/>
      <c r="AJ13" s="5"/>
      <c r="AL13" s="4"/>
      <c r="AM13" s="3"/>
      <c r="AN13" s="3"/>
    </row>
    <row r="14" spans="1:71" s="46" customFormat="1" ht="18" customHeight="1" x14ac:dyDescent="0.4">
      <c r="A14" s="55" t="s">
        <v>57</v>
      </c>
      <c r="B14" s="34" t="s">
        <v>58</v>
      </c>
      <c r="C14" s="24">
        <v>151483.19384299999</v>
      </c>
      <c r="D14" s="24">
        <v>156497.78938399997</v>
      </c>
      <c r="E14" s="24">
        <v>142267.945224</v>
      </c>
      <c r="F14" s="24">
        <v>140346.01972400001</v>
      </c>
      <c r="G14" s="24">
        <v>154698.117532</v>
      </c>
      <c r="H14" s="24">
        <v>167064.018889</v>
      </c>
      <c r="I14" s="24">
        <v>171218.58197900004</v>
      </c>
      <c r="J14" s="24">
        <v>159952.82931799997</v>
      </c>
      <c r="K14" s="24">
        <v>212809.01788299999</v>
      </c>
      <c r="L14" s="24">
        <v>240377.63512800002</v>
      </c>
      <c r="M14" s="24">
        <v>240912.12065499998</v>
      </c>
      <c r="N14" s="24">
        <v>246473.16715799997</v>
      </c>
      <c r="O14" s="24"/>
      <c r="P14" s="24"/>
      <c r="Q14" s="24">
        <f t="shared" ref="Q14:AA16" si="3">+D14/C14*100-100</f>
        <v>3.3103312742383935</v>
      </c>
      <c r="R14" s="24">
        <f t="shared" si="3"/>
        <v>-9.0926806161357803</v>
      </c>
      <c r="S14" s="24">
        <f t="shared" si="3"/>
        <v>-1.3509195602522652</v>
      </c>
      <c r="T14" s="24">
        <f t="shared" si="3"/>
        <v>10.226223612343531</v>
      </c>
      <c r="U14" s="24">
        <f t="shared" si="3"/>
        <v>7.993569381632625</v>
      </c>
      <c r="V14" s="24">
        <f t="shared" si="3"/>
        <v>2.4868090194576098</v>
      </c>
      <c r="W14" s="24">
        <f t="shared" si="3"/>
        <v>-6.5797488396334245</v>
      </c>
      <c r="X14" s="24">
        <f t="shared" si="3"/>
        <v>33.044860031776835</v>
      </c>
      <c r="Y14" s="24">
        <f t="shared" si="3"/>
        <v>12.954628295008135</v>
      </c>
      <c r="Z14" s="24">
        <f t="shared" si="3"/>
        <v>0.22235243587256548</v>
      </c>
      <c r="AA14" s="24">
        <f t="shared" si="3"/>
        <v>2.3083298955156124</v>
      </c>
      <c r="AB14" s="24"/>
      <c r="AC14" s="32">
        <v>59873.444987000003</v>
      </c>
      <c r="AD14" s="32">
        <v>61174.904361000001</v>
      </c>
      <c r="AE14" s="32"/>
      <c r="AF14" s="21">
        <f t="shared" ref="AF14:AF37" si="4">AD14/AC14*100-100</f>
        <v>2.1736837996921423</v>
      </c>
      <c r="AG14" s="31"/>
      <c r="AH14" s="30" t="s">
        <v>57</v>
      </c>
      <c r="AI14" s="54" t="s">
        <v>56</v>
      </c>
      <c r="AJ14" s="49"/>
      <c r="AL14" s="48"/>
      <c r="AM14" s="47"/>
      <c r="AN14" s="47"/>
    </row>
    <row r="15" spans="1:71" ht="18" customHeight="1" x14ac:dyDescent="0.35">
      <c r="A15" s="51">
        <v>10</v>
      </c>
      <c r="B15" s="27" t="s">
        <v>55</v>
      </c>
      <c r="C15" s="43">
        <v>12259.401190999999</v>
      </c>
      <c r="D15" s="43">
        <v>13206.069950999999</v>
      </c>
      <c r="E15" s="43">
        <v>12418.086425</v>
      </c>
      <c r="F15" s="43">
        <v>11623.585347999997</v>
      </c>
      <c r="G15" s="43">
        <v>12347.651887999999</v>
      </c>
      <c r="H15" s="43">
        <v>12760.886107999999</v>
      </c>
      <c r="I15" s="43">
        <v>13436.542635000002</v>
      </c>
      <c r="J15" s="43">
        <v>14000.133919</v>
      </c>
      <c r="K15" s="43">
        <v>17297.633158000001</v>
      </c>
      <c r="L15" s="43">
        <v>21454.340168999996</v>
      </c>
      <c r="M15" s="43">
        <v>20810.026081</v>
      </c>
      <c r="N15" s="43">
        <v>22416.678032999997</v>
      </c>
      <c r="O15" s="43"/>
      <c r="P15" s="53"/>
      <c r="Q15" s="43">
        <f t="shared" si="3"/>
        <v>7.7219820548411349</v>
      </c>
      <c r="R15" s="43">
        <f t="shared" si="3"/>
        <v>-5.966828351839311</v>
      </c>
      <c r="S15" s="43">
        <f t="shared" si="3"/>
        <v>-6.3979348331842658</v>
      </c>
      <c r="T15" s="43">
        <f t="shared" si="3"/>
        <v>6.2292874214115557</v>
      </c>
      <c r="U15" s="43">
        <f t="shared" si="3"/>
        <v>3.3466623755533647</v>
      </c>
      <c r="V15" s="43">
        <f t="shared" si="3"/>
        <v>5.294746158547909</v>
      </c>
      <c r="W15" s="43">
        <f t="shared" si="3"/>
        <v>4.1944665328708481</v>
      </c>
      <c r="X15" s="43">
        <f t="shared" si="3"/>
        <v>23.553340690012021</v>
      </c>
      <c r="Y15" s="43">
        <f t="shared" si="3"/>
        <v>24.030495808483224</v>
      </c>
      <c r="Z15" s="43">
        <f t="shared" si="3"/>
        <v>-3.0031876204283492</v>
      </c>
      <c r="AA15" s="43">
        <f t="shared" si="3"/>
        <v>7.7205667390628747</v>
      </c>
      <c r="AB15" s="43"/>
      <c r="AC15" s="32">
        <v>5800.6363579999997</v>
      </c>
      <c r="AD15" s="32">
        <v>5536.5844929999994</v>
      </c>
      <c r="AE15" s="22"/>
      <c r="AF15" s="43">
        <f t="shared" si="4"/>
        <v>-4.5521189177085972</v>
      </c>
      <c r="AG15" s="42"/>
      <c r="AH15" s="50">
        <v>10</v>
      </c>
      <c r="AI15" s="52" t="s">
        <v>54</v>
      </c>
      <c r="AJ15" s="5"/>
      <c r="AL15" s="4"/>
      <c r="AM15" s="3"/>
      <c r="AN15" s="3"/>
    </row>
    <row r="16" spans="1:71" ht="18" customHeight="1" x14ac:dyDescent="0.35">
      <c r="A16" s="45">
        <v>11</v>
      </c>
      <c r="B16" s="27" t="s">
        <v>53</v>
      </c>
      <c r="C16" s="43">
        <v>272.82837000000001</v>
      </c>
      <c r="D16" s="43">
        <v>306.97535100000005</v>
      </c>
      <c r="E16" s="43">
        <v>286.85400099999998</v>
      </c>
      <c r="F16" s="43">
        <v>244.34857200000005</v>
      </c>
      <c r="G16" s="43">
        <v>271.83257200000003</v>
      </c>
      <c r="H16" s="43">
        <v>318.348635</v>
      </c>
      <c r="I16" s="43">
        <v>307.82189099999994</v>
      </c>
      <c r="J16" s="43">
        <v>288.86724699999996</v>
      </c>
      <c r="K16" s="43">
        <v>396.48436099999998</v>
      </c>
      <c r="L16" s="43">
        <v>484.78869499999996</v>
      </c>
      <c r="M16" s="43">
        <v>455.45027299999992</v>
      </c>
      <c r="N16" s="43">
        <v>496.04666399999996</v>
      </c>
      <c r="O16" s="43"/>
      <c r="P16" s="44"/>
      <c r="Q16" s="43">
        <f t="shared" si="3"/>
        <v>12.515920173550882</v>
      </c>
      <c r="R16" s="43">
        <f t="shared" si="3"/>
        <v>-6.5547119449339988</v>
      </c>
      <c r="S16" s="43">
        <f t="shared" si="3"/>
        <v>-14.817791926144324</v>
      </c>
      <c r="T16" s="43">
        <f t="shared" si="3"/>
        <v>11.247866019859515</v>
      </c>
      <c r="U16" s="43">
        <f t="shared" si="3"/>
        <v>17.112026957534709</v>
      </c>
      <c r="V16" s="43">
        <f t="shared" si="3"/>
        <v>-3.3066716306165631</v>
      </c>
      <c r="W16" s="43">
        <f t="shared" si="3"/>
        <v>-6.1576660251235893</v>
      </c>
      <c r="X16" s="43">
        <f t="shared" si="3"/>
        <v>37.254868842918711</v>
      </c>
      <c r="Y16" s="43">
        <f t="shared" si="3"/>
        <v>22.271832810071416</v>
      </c>
      <c r="Z16" s="43">
        <f t="shared" si="3"/>
        <v>-6.0517958241579919</v>
      </c>
      <c r="AA16" s="43">
        <f t="shared" si="3"/>
        <v>8.9134628754520548</v>
      </c>
      <c r="AB16" s="43"/>
      <c r="AC16" s="32">
        <v>119.167389</v>
      </c>
      <c r="AD16" s="32">
        <v>104.418812</v>
      </c>
      <c r="AE16" s="22"/>
      <c r="AF16" s="43">
        <f t="shared" si="4"/>
        <v>-12.376353232007119</v>
      </c>
      <c r="AG16" s="42"/>
      <c r="AH16" s="41">
        <v>11</v>
      </c>
      <c r="AI16" s="18" t="s">
        <v>52</v>
      </c>
      <c r="AJ16" s="5"/>
      <c r="AL16" s="4"/>
      <c r="AM16" s="3"/>
      <c r="AN16" s="3"/>
    </row>
    <row r="17" spans="1:40" ht="18" customHeight="1" x14ac:dyDescent="0.35">
      <c r="A17" s="45">
        <v>12</v>
      </c>
      <c r="B17" s="27" t="s">
        <v>51</v>
      </c>
      <c r="C17" s="43"/>
      <c r="D17" s="43"/>
      <c r="E17" s="43"/>
      <c r="F17" s="43">
        <v>659.65072499999997</v>
      </c>
      <c r="G17" s="43">
        <v>604.08960399999989</v>
      </c>
      <c r="H17" s="43">
        <v>631.58067100000005</v>
      </c>
      <c r="I17" s="43">
        <v>652.95993899999996</v>
      </c>
      <c r="J17" s="43">
        <v>643.34039800000016</v>
      </c>
      <c r="K17" s="43">
        <v>527.35996900000009</v>
      </c>
      <c r="L17" s="43">
        <v>618.19912299999999</v>
      </c>
      <c r="M17" s="43">
        <v>698.40334600000006</v>
      </c>
      <c r="N17" s="43">
        <v>731.35636199999999</v>
      </c>
      <c r="O17" s="43"/>
      <c r="P17" s="44"/>
      <c r="Q17" s="43"/>
      <c r="R17" s="43"/>
      <c r="S17" s="43"/>
      <c r="T17" s="43">
        <f t="shared" ref="T17:T37" si="5">+G17/F17*100-100</f>
        <v>-8.4228090555043451</v>
      </c>
      <c r="U17" s="43">
        <f t="shared" ref="U17:U37" si="6">+H17/G17*100-100</f>
        <v>4.5508260393768012</v>
      </c>
      <c r="V17" s="43">
        <f t="shared" ref="V17:V37" si="7">+I17/H17*100-100</f>
        <v>3.3850415286062372</v>
      </c>
      <c r="W17" s="43">
        <f t="shared" ref="W17:W37" si="8">+J17/I17*100-100</f>
        <v>-1.4732207024418642</v>
      </c>
      <c r="X17" s="43">
        <f t="shared" ref="X17:X37" si="9">+K17/J17*100-100</f>
        <v>-18.027847988492098</v>
      </c>
      <c r="Y17" s="43">
        <f t="shared" ref="Y17:Y37" si="10">+L17/K17*100-100</f>
        <v>17.225265348117432</v>
      </c>
      <c r="Z17" s="43">
        <f t="shared" ref="Z17:Z37" si="11">+M17/L17*100-100</f>
        <v>12.973849366007613</v>
      </c>
      <c r="AA17" s="43">
        <f t="shared" ref="AA17:AA37" si="12">+N17/M17*100-100</f>
        <v>4.7183359284764776</v>
      </c>
      <c r="AB17" s="43"/>
      <c r="AC17" s="32">
        <v>184.036305</v>
      </c>
      <c r="AD17" s="32">
        <v>165.89926199999999</v>
      </c>
      <c r="AE17" s="22"/>
      <c r="AF17" s="43">
        <f t="shared" si="4"/>
        <v>-9.855144070622373</v>
      </c>
      <c r="AG17" s="42"/>
      <c r="AH17" s="41">
        <v>12</v>
      </c>
      <c r="AI17" s="18" t="s">
        <v>50</v>
      </c>
      <c r="AJ17" s="5"/>
      <c r="AL17" s="4"/>
      <c r="AM17" s="3"/>
      <c r="AN17" s="3"/>
    </row>
    <row r="18" spans="1:40" ht="18" customHeight="1" x14ac:dyDescent="0.35">
      <c r="A18" s="45">
        <v>13</v>
      </c>
      <c r="B18" s="27" t="s">
        <v>49</v>
      </c>
      <c r="C18" s="43">
        <v>12130.968553000001</v>
      </c>
      <c r="D18" s="43">
        <v>12610.502807000001</v>
      </c>
      <c r="E18" s="43">
        <v>11140.440262</v>
      </c>
      <c r="F18" s="43">
        <v>11143.201952000003</v>
      </c>
      <c r="G18" s="43">
        <v>11455.863317000001</v>
      </c>
      <c r="H18" s="43">
        <v>11649.27808</v>
      </c>
      <c r="I18" s="43">
        <v>11505.824146999999</v>
      </c>
      <c r="J18" s="43">
        <v>11485.382287999999</v>
      </c>
      <c r="K18" s="43">
        <v>14802.578105999999</v>
      </c>
      <c r="L18" s="43">
        <v>14232.428629999999</v>
      </c>
      <c r="M18" s="43">
        <v>12946.688481000003</v>
      </c>
      <c r="N18" s="43">
        <v>13012.636494999999</v>
      </c>
      <c r="O18" s="43"/>
      <c r="P18" s="44"/>
      <c r="Q18" s="43">
        <f>+D18/C18*100-100</f>
        <v>3.9529758230344498</v>
      </c>
      <c r="R18" s="43" t="e">
        <f>+#REF!/D18*100-100</f>
        <v>#REF!</v>
      </c>
      <c r="S18" s="43" t="e">
        <f>+F18/#REF!*100-100</f>
        <v>#REF!</v>
      </c>
      <c r="T18" s="43">
        <f t="shared" si="5"/>
        <v>2.8058485015959036</v>
      </c>
      <c r="U18" s="43">
        <f t="shared" si="6"/>
        <v>1.6883473348794098</v>
      </c>
      <c r="V18" s="43">
        <f t="shared" si="7"/>
        <v>-1.2314405409060356</v>
      </c>
      <c r="W18" s="43">
        <f t="shared" si="8"/>
        <v>-0.17766531748470982</v>
      </c>
      <c r="X18" s="43">
        <f t="shared" si="9"/>
        <v>28.881892955934319</v>
      </c>
      <c r="Y18" s="43">
        <f t="shared" si="10"/>
        <v>-3.8516903739146642</v>
      </c>
      <c r="Z18" s="43">
        <f t="shared" si="11"/>
        <v>-9.0338773685457454</v>
      </c>
      <c r="AA18" s="43">
        <f t="shared" si="12"/>
        <v>0.50938133018941301</v>
      </c>
      <c r="AB18" s="43"/>
      <c r="AC18" s="32">
        <v>3301.3570499999996</v>
      </c>
      <c r="AD18" s="32">
        <v>3203.125603</v>
      </c>
      <c r="AE18" s="22"/>
      <c r="AF18" s="43">
        <f t="shared" si="4"/>
        <v>-2.9754869137829161</v>
      </c>
      <c r="AG18" s="42"/>
      <c r="AH18" s="41">
        <v>13</v>
      </c>
      <c r="AI18" s="18" t="s">
        <v>48</v>
      </c>
      <c r="AJ18" s="5"/>
      <c r="AL18" s="4"/>
      <c r="AM18" s="3"/>
      <c r="AN18" s="3"/>
    </row>
    <row r="19" spans="1:40" ht="18" customHeight="1" x14ac:dyDescent="0.35">
      <c r="A19" s="45">
        <v>14</v>
      </c>
      <c r="B19" s="27" t="s">
        <v>47</v>
      </c>
      <c r="C19" s="43">
        <v>15833.501531</v>
      </c>
      <c r="D19" s="43">
        <v>17127.009602000002</v>
      </c>
      <c r="E19" s="43">
        <v>15523.080296999999</v>
      </c>
      <c r="F19" s="43">
        <v>15487.732167999999</v>
      </c>
      <c r="G19" s="43">
        <v>15636.409017</v>
      </c>
      <c r="H19" s="43">
        <v>16198.602846999998</v>
      </c>
      <c r="I19" s="43">
        <v>16353.672988</v>
      </c>
      <c r="J19" s="43">
        <v>15212.440501999999</v>
      </c>
      <c r="K19" s="43">
        <v>18598.045738000001</v>
      </c>
      <c r="L19" s="43">
        <v>19809.675478999998</v>
      </c>
      <c r="M19" s="43">
        <v>18655.919295</v>
      </c>
      <c r="N19" s="43">
        <v>17829.906801000001</v>
      </c>
      <c r="O19" s="43"/>
      <c r="P19" s="44"/>
      <c r="Q19" s="43">
        <f>+D19/C19*100-100</f>
        <v>8.1694378749228349</v>
      </c>
      <c r="R19" s="43">
        <f>+E18/D19*100-100</f>
        <v>-34.953967324809128</v>
      </c>
      <c r="S19" s="43">
        <f>+F19/E18*100-100</f>
        <v>39.022622120497289</v>
      </c>
      <c r="T19" s="43">
        <f t="shared" si="5"/>
        <v>0.95996526403774851</v>
      </c>
      <c r="U19" s="43">
        <f t="shared" si="6"/>
        <v>3.5954152221828934</v>
      </c>
      <c r="V19" s="43">
        <f t="shared" si="7"/>
        <v>0.95730565447328786</v>
      </c>
      <c r="W19" s="43">
        <f t="shared" si="8"/>
        <v>-6.9784475135183044</v>
      </c>
      <c r="X19" s="43">
        <f t="shared" si="9"/>
        <v>22.255503550235019</v>
      </c>
      <c r="Y19" s="43">
        <f t="shared" si="10"/>
        <v>6.5148228909038863</v>
      </c>
      <c r="Z19" s="43">
        <f t="shared" si="11"/>
        <v>-5.8242053749092548</v>
      </c>
      <c r="AA19" s="43">
        <f t="shared" si="12"/>
        <v>-4.427616141228583</v>
      </c>
      <c r="AB19" s="43"/>
      <c r="AC19" s="32">
        <v>4497.8236939999997</v>
      </c>
      <c r="AD19" s="32">
        <v>4162.2478250000004</v>
      </c>
      <c r="AE19" s="22"/>
      <c r="AF19" s="43">
        <f t="shared" si="4"/>
        <v>-7.4608497760294625</v>
      </c>
      <c r="AG19" s="42"/>
      <c r="AH19" s="41">
        <v>14</v>
      </c>
      <c r="AI19" s="18" t="s">
        <v>46</v>
      </c>
      <c r="AJ19" s="5"/>
      <c r="AL19" s="4"/>
      <c r="AM19" s="3"/>
      <c r="AN19" s="3"/>
    </row>
    <row r="20" spans="1:40" ht="18" customHeight="1" x14ac:dyDescent="0.35">
      <c r="A20" s="51">
        <v>15</v>
      </c>
      <c r="B20" s="27" t="s">
        <v>45</v>
      </c>
      <c r="C20" s="43"/>
      <c r="D20" s="43"/>
      <c r="E20" s="43"/>
      <c r="F20" s="43">
        <v>1119.1607789999998</v>
      </c>
      <c r="G20" s="43">
        <v>1235.1948519999999</v>
      </c>
      <c r="H20" s="43">
        <v>1406.392707</v>
      </c>
      <c r="I20" s="43">
        <v>1463.8721499999999</v>
      </c>
      <c r="J20" s="43">
        <v>1181.7498759999996</v>
      </c>
      <c r="K20" s="43">
        <v>1645.9087699999998</v>
      </c>
      <c r="L20" s="43">
        <v>1962.849704</v>
      </c>
      <c r="M20" s="43">
        <v>1837.3840159999997</v>
      </c>
      <c r="N20" s="43">
        <v>1742.2668299999998</v>
      </c>
      <c r="O20" s="43"/>
      <c r="P20" s="44"/>
      <c r="Q20" s="43"/>
      <c r="R20" s="43"/>
      <c r="S20" s="43"/>
      <c r="T20" s="43">
        <f t="shared" si="5"/>
        <v>10.367953843386061</v>
      </c>
      <c r="U20" s="43">
        <f t="shared" si="6"/>
        <v>13.85998773576496</v>
      </c>
      <c r="V20" s="43">
        <f t="shared" si="7"/>
        <v>4.0870123055892549</v>
      </c>
      <c r="W20" s="43">
        <f t="shared" si="8"/>
        <v>-19.272330168997371</v>
      </c>
      <c r="X20" s="43">
        <f t="shared" si="9"/>
        <v>39.277253454943491</v>
      </c>
      <c r="Y20" s="43">
        <f t="shared" si="10"/>
        <v>19.25628806267315</v>
      </c>
      <c r="Z20" s="43">
        <f t="shared" si="11"/>
        <v>-6.3920170629630775</v>
      </c>
      <c r="AA20" s="43">
        <f t="shared" si="12"/>
        <v>-5.1767722572808026</v>
      </c>
      <c r="AB20" s="43"/>
      <c r="AC20" s="32">
        <v>508.379863</v>
      </c>
      <c r="AD20" s="32">
        <v>457.14505500000007</v>
      </c>
      <c r="AE20" s="22"/>
      <c r="AF20" s="43">
        <f t="shared" si="4"/>
        <v>-10.078056140473038</v>
      </c>
      <c r="AG20" s="42"/>
      <c r="AH20" s="50">
        <v>15</v>
      </c>
      <c r="AI20" s="18" t="s">
        <v>44</v>
      </c>
      <c r="AJ20" s="5"/>
      <c r="AL20" s="4"/>
      <c r="AM20" s="3"/>
      <c r="AN20" s="3"/>
    </row>
    <row r="21" spans="1:40" ht="18" customHeight="1" x14ac:dyDescent="0.35">
      <c r="A21" s="45">
        <v>16</v>
      </c>
      <c r="B21" s="27" t="s">
        <v>43</v>
      </c>
      <c r="C21" s="43"/>
      <c r="D21" s="43"/>
      <c r="E21" s="43"/>
      <c r="F21" s="43">
        <v>716.96602299999995</v>
      </c>
      <c r="G21" s="43">
        <v>775.77278000000013</v>
      </c>
      <c r="H21" s="43">
        <v>833.16436200000021</v>
      </c>
      <c r="I21" s="43">
        <v>892.50358600000004</v>
      </c>
      <c r="J21" s="43">
        <v>966.0874050000001</v>
      </c>
      <c r="K21" s="43">
        <v>1457.1418479999998</v>
      </c>
      <c r="L21" s="43">
        <v>1766.76232</v>
      </c>
      <c r="M21" s="43">
        <v>1775.75521</v>
      </c>
      <c r="N21" s="43">
        <v>1741.962577</v>
      </c>
      <c r="O21" s="43"/>
      <c r="P21" s="44"/>
      <c r="Q21" s="43"/>
      <c r="R21" s="43"/>
      <c r="S21" s="43"/>
      <c r="T21" s="43">
        <f t="shared" si="5"/>
        <v>8.2021679010582744</v>
      </c>
      <c r="U21" s="43">
        <f t="shared" si="6"/>
        <v>7.3979886223901872</v>
      </c>
      <c r="V21" s="43">
        <f t="shared" si="7"/>
        <v>7.1221510072222429</v>
      </c>
      <c r="W21" s="43">
        <f t="shared" si="8"/>
        <v>8.2446524758277064</v>
      </c>
      <c r="X21" s="43">
        <f t="shared" si="9"/>
        <v>50.829194176276388</v>
      </c>
      <c r="Y21" s="43">
        <f t="shared" si="10"/>
        <v>21.248478480318852</v>
      </c>
      <c r="Z21" s="43">
        <f t="shared" si="11"/>
        <v>0.50900395023141698</v>
      </c>
      <c r="AA21" s="43">
        <f t="shared" si="12"/>
        <v>-1.9030006393730474</v>
      </c>
      <c r="AB21" s="43"/>
      <c r="AC21" s="32">
        <v>417.96482400000002</v>
      </c>
      <c r="AD21" s="32">
        <v>422.21712199999996</v>
      </c>
      <c r="AE21" s="22"/>
      <c r="AF21" s="43">
        <f t="shared" si="4"/>
        <v>1.0173817880903613</v>
      </c>
      <c r="AG21" s="42"/>
      <c r="AH21" s="41">
        <v>16</v>
      </c>
      <c r="AI21" s="18" t="s">
        <v>42</v>
      </c>
      <c r="AJ21" s="5"/>
      <c r="AL21" s="4"/>
      <c r="AM21" s="3"/>
      <c r="AN21" s="3"/>
    </row>
    <row r="22" spans="1:40" ht="18" customHeight="1" x14ac:dyDescent="0.35">
      <c r="A22" s="45">
        <v>17</v>
      </c>
      <c r="B22" s="27" t="s">
        <v>41</v>
      </c>
      <c r="C22" s="43"/>
      <c r="D22" s="43"/>
      <c r="E22" s="43"/>
      <c r="F22" s="43">
        <v>1909.9223119999999</v>
      </c>
      <c r="G22" s="43">
        <v>2210.6191699999999</v>
      </c>
      <c r="H22" s="43">
        <v>2419.9387310000002</v>
      </c>
      <c r="I22" s="43">
        <v>2540.815619</v>
      </c>
      <c r="J22" s="43">
        <v>2484.2862169999999</v>
      </c>
      <c r="K22" s="43">
        <v>2925.338722</v>
      </c>
      <c r="L22" s="43">
        <v>3834.7081610000005</v>
      </c>
      <c r="M22" s="43">
        <v>3620.7529339999996</v>
      </c>
      <c r="N22" s="43">
        <v>3602.4423609999999</v>
      </c>
      <c r="O22" s="43"/>
      <c r="P22" s="44"/>
      <c r="Q22" s="43"/>
      <c r="R22" s="43"/>
      <c r="S22" s="43"/>
      <c r="T22" s="43">
        <f t="shared" si="5"/>
        <v>15.743931368869198</v>
      </c>
      <c r="U22" s="43">
        <f t="shared" si="6"/>
        <v>9.4688204934005142</v>
      </c>
      <c r="V22" s="43">
        <f t="shared" si="7"/>
        <v>4.9950391905190656</v>
      </c>
      <c r="W22" s="43">
        <f t="shared" si="8"/>
        <v>-2.2248525858105666</v>
      </c>
      <c r="X22" s="43">
        <f t="shared" si="9"/>
        <v>17.753691260768292</v>
      </c>
      <c r="Y22" s="43">
        <f t="shared" si="10"/>
        <v>31.085953642259994</v>
      </c>
      <c r="Z22" s="43">
        <f t="shared" si="11"/>
        <v>-5.5794396344416128</v>
      </c>
      <c r="AA22" s="43">
        <f t="shared" si="12"/>
        <v>-0.5057117492899863</v>
      </c>
      <c r="AB22" s="43"/>
      <c r="AC22" s="32">
        <v>875.827539</v>
      </c>
      <c r="AD22" s="32">
        <v>850.13149899999996</v>
      </c>
      <c r="AE22" s="22"/>
      <c r="AF22" s="43">
        <f t="shared" si="4"/>
        <v>-2.9339155091354172</v>
      </c>
      <c r="AG22" s="42"/>
      <c r="AH22" s="41">
        <v>17</v>
      </c>
      <c r="AI22" s="18" t="s">
        <v>40</v>
      </c>
      <c r="AJ22" s="5"/>
      <c r="AL22" s="4"/>
      <c r="AM22" s="3"/>
      <c r="AN22" s="3"/>
    </row>
    <row r="23" spans="1:40" ht="18" customHeight="1" x14ac:dyDescent="0.35">
      <c r="A23" s="45">
        <v>18</v>
      </c>
      <c r="B23" s="27" t="s">
        <v>39</v>
      </c>
      <c r="C23" s="43"/>
      <c r="D23" s="43"/>
      <c r="E23" s="43"/>
      <c r="F23" s="43">
        <v>15.197692</v>
      </c>
      <c r="G23" s="43">
        <v>20.606124999999999</v>
      </c>
      <c r="H23" s="43">
        <v>38.611559</v>
      </c>
      <c r="I23" s="43">
        <v>20.167082999999998</v>
      </c>
      <c r="J23" s="43">
        <v>19.366284999999998</v>
      </c>
      <c r="K23" s="43">
        <v>31.523551999999999</v>
      </c>
      <c r="L23" s="43">
        <v>31.878012000000002</v>
      </c>
      <c r="M23" s="43">
        <v>31.968477999999998</v>
      </c>
      <c r="N23" s="43">
        <v>28.147262999999999</v>
      </c>
      <c r="O23" s="43"/>
      <c r="P23" s="44"/>
      <c r="Q23" s="43"/>
      <c r="R23" s="43"/>
      <c r="S23" s="43"/>
      <c r="T23" s="43">
        <f t="shared" si="5"/>
        <v>35.587199687952619</v>
      </c>
      <c r="U23" s="43">
        <f t="shared" si="6"/>
        <v>87.379038999326667</v>
      </c>
      <c r="V23" s="43">
        <f t="shared" si="7"/>
        <v>-47.769311775263986</v>
      </c>
      <c r="W23" s="43">
        <f t="shared" si="8"/>
        <v>-3.9708171975094189</v>
      </c>
      <c r="X23" s="43">
        <f t="shared" si="9"/>
        <v>62.775421305635035</v>
      </c>
      <c r="Y23" s="43">
        <f t="shared" si="10"/>
        <v>1.124429125245797</v>
      </c>
      <c r="Z23" s="43">
        <f t="shared" si="11"/>
        <v>0.28378808565601332</v>
      </c>
      <c r="AA23" s="43">
        <f t="shared" si="12"/>
        <v>-11.953071397393387</v>
      </c>
      <c r="AB23" s="43"/>
      <c r="AC23" s="32">
        <v>8.2842330000000004</v>
      </c>
      <c r="AD23" s="32">
        <v>6.903543</v>
      </c>
      <c r="AE23" s="22"/>
      <c r="AF23" s="43">
        <f t="shared" si="4"/>
        <v>-16.666479564251759</v>
      </c>
      <c r="AG23" s="42"/>
      <c r="AH23" s="41">
        <v>18</v>
      </c>
      <c r="AI23" s="18" t="s">
        <v>38</v>
      </c>
      <c r="AJ23" s="5"/>
      <c r="AL23" s="4"/>
      <c r="AM23" s="3"/>
      <c r="AN23" s="3"/>
    </row>
    <row r="24" spans="1:40" ht="18" customHeight="1" x14ac:dyDescent="0.35">
      <c r="A24" s="45">
        <v>19</v>
      </c>
      <c r="B24" s="27" t="s">
        <v>37</v>
      </c>
      <c r="C24" s="43"/>
      <c r="D24" s="43"/>
      <c r="E24" s="43"/>
      <c r="F24" s="43">
        <v>3165.2974619999995</v>
      </c>
      <c r="G24" s="43">
        <v>4489.599282000001</v>
      </c>
      <c r="H24" s="43">
        <v>5437.3010590000004</v>
      </c>
      <c r="I24" s="43">
        <v>7686.2784630000006</v>
      </c>
      <c r="J24" s="43">
        <v>4111.3855759999997</v>
      </c>
      <c r="K24" s="43">
        <v>7452.4608590000007</v>
      </c>
      <c r="L24" s="43">
        <v>14403.778740999998</v>
      </c>
      <c r="M24" s="43">
        <v>14816.876362999999</v>
      </c>
      <c r="N24" s="43">
        <v>15011.597991000001</v>
      </c>
      <c r="O24" s="43"/>
      <c r="P24" s="44"/>
      <c r="Q24" s="43"/>
      <c r="R24" s="43"/>
      <c r="S24" s="43"/>
      <c r="T24" s="43">
        <f t="shared" si="5"/>
        <v>41.838147469503184</v>
      </c>
      <c r="U24" s="43">
        <f t="shared" si="6"/>
        <v>21.108827703166909</v>
      </c>
      <c r="V24" s="43">
        <f t="shared" si="7"/>
        <v>41.362017287555176</v>
      </c>
      <c r="W24" s="43">
        <f t="shared" si="8"/>
        <v>-46.510062108844011</v>
      </c>
      <c r="X24" s="43">
        <f t="shared" si="9"/>
        <v>81.263973452243334</v>
      </c>
      <c r="Y24" s="43">
        <f t="shared" si="10"/>
        <v>93.275469855104376</v>
      </c>
      <c r="Z24" s="43">
        <f t="shared" si="11"/>
        <v>2.867980891876158</v>
      </c>
      <c r="AA24" s="43">
        <f t="shared" si="12"/>
        <v>1.3141881138068356</v>
      </c>
      <c r="AB24" s="43"/>
      <c r="AC24" s="32">
        <v>4147.6247980000007</v>
      </c>
      <c r="AD24" s="32">
        <v>3644.7020710000006</v>
      </c>
      <c r="AE24" s="22"/>
      <c r="AF24" s="43">
        <f t="shared" si="4"/>
        <v>-12.125559844335754</v>
      </c>
      <c r="AG24" s="42"/>
      <c r="AH24" s="41">
        <v>19</v>
      </c>
      <c r="AI24" s="18" t="s">
        <v>36</v>
      </c>
      <c r="AJ24" s="5"/>
      <c r="AL24" s="4"/>
      <c r="AM24" s="3"/>
      <c r="AN24" s="3"/>
    </row>
    <row r="25" spans="1:40" ht="18" customHeight="1" x14ac:dyDescent="0.35">
      <c r="A25" s="51">
        <v>20</v>
      </c>
      <c r="B25" s="27" t="s">
        <v>35</v>
      </c>
      <c r="C25" s="43"/>
      <c r="D25" s="43"/>
      <c r="E25" s="43"/>
      <c r="F25" s="43">
        <v>6421.1136309999993</v>
      </c>
      <c r="G25" s="43">
        <v>7377.4280909999998</v>
      </c>
      <c r="H25" s="43">
        <v>8768.5504160000019</v>
      </c>
      <c r="I25" s="43">
        <v>9420.5311920000004</v>
      </c>
      <c r="J25" s="43">
        <v>9699.6767380000001</v>
      </c>
      <c r="K25" s="43">
        <v>13514.201892000001</v>
      </c>
      <c r="L25" s="43">
        <v>18400.768256999996</v>
      </c>
      <c r="M25" s="43">
        <v>16811.891090999998</v>
      </c>
      <c r="N25" s="43">
        <v>16864.292601000001</v>
      </c>
      <c r="O25" s="43"/>
      <c r="P25" s="44"/>
      <c r="Q25" s="43"/>
      <c r="R25" s="43"/>
      <c r="S25" s="43"/>
      <c r="T25" s="43">
        <f t="shared" si="5"/>
        <v>14.893280433211515</v>
      </c>
      <c r="U25" s="43">
        <f t="shared" si="6"/>
        <v>18.856467427952083</v>
      </c>
      <c r="V25" s="43">
        <f t="shared" si="7"/>
        <v>7.4354453708828316</v>
      </c>
      <c r="W25" s="43">
        <f t="shared" si="8"/>
        <v>2.9631614216940534</v>
      </c>
      <c r="X25" s="43">
        <f t="shared" si="9"/>
        <v>39.326312175497577</v>
      </c>
      <c r="Y25" s="43">
        <f t="shared" si="10"/>
        <v>36.158749174027776</v>
      </c>
      <c r="Z25" s="43">
        <f t="shared" si="11"/>
        <v>-8.6348414577503263</v>
      </c>
      <c r="AA25" s="43">
        <f t="shared" si="12"/>
        <v>0.31169313265451137</v>
      </c>
      <c r="AB25" s="43"/>
      <c r="AC25" s="32">
        <v>4035.8364070000002</v>
      </c>
      <c r="AD25" s="32">
        <v>4028.2453920000003</v>
      </c>
      <c r="AE25" s="22"/>
      <c r="AF25" s="43">
        <f t="shared" si="4"/>
        <v>-0.1880902552648962</v>
      </c>
      <c r="AG25" s="42"/>
      <c r="AH25" s="50">
        <v>20</v>
      </c>
      <c r="AI25" s="18" t="s">
        <v>34</v>
      </c>
      <c r="AJ25" s="5"/>
      <c r="AL25" s="4"/>
      <c r="AM25" s="3"/>
      <c r="AN25" s="3"/>
    </row>
    <row r="26" spans="1:40" ht="18" customHeight="1" x14ac:dyDescent="0.35">
      <c r="A26" s="45">
        <v>21</v>
      </c>
      <c r="B26" s="27" t="s">
        <v>33</v>
      </c>
      <c r="C26" s="43"/>
      <c r="D26" s="43"/>
      <c r="E26" s="43"/>
      <c r="F26" s="43">
        <v>974.86012799999992</v>
      </c>
      <c r="G26" s="43">
        <v>1015.575335</v>
      </c>
      <c r="H26" s="43">
        <v>1315.7793319999998</v>
      </c>
      <c r="I26" s="43">
        <v>1439.8325980000002</v>
      </c>
      <c r="J26" s="43">
        <v>1832.7365199999999</v>
      </c>
      <c r="K26" s="43">
        <v>1898.8267049999999</v>
      </c>
      <c r="L26" s="43">
        <v>1915.5780709999999</v>
      </c>
      <c r="M26" s="43">
        <v>2218.1603520000003</v>
      </c>
      <c r="N26" s="43">
        <v>2284.9884270000002</v>
      </c>
      <c r="O26" s="43"/>
      <c r="P26" s="44"/>
      <c r="Q26" s="43"/>
      <c r="R26" s="43"/>
      <c r="S26" s="43"/>
      <c r="T26" s="43">
        <f t="shared" si="5"/>
        <v>4.1765178234882256</v>
      </c>
      <c r="U26" s="43">
        <f t="shared" si="6"/>
        <v>29.559992907862409</v>
      </c>
      <c r="V26" s="43">
        <f t="shared" si="7"/>
        <v>9.4281208849388065</v>
      </c>
      <c r="W26" s="43">
        <f t="shared" si="8"/>
        <v>27.288166870632253</v>
      </c>
      <c r="X26" s="43">
        <f t="shared" si="9"/>
        <v>3.6060930896929904</v>
      </c>
      <c r="Y26" s="43">
        <f t="shared" si="10"/>
        <v>0.8821956187939719</v>
      </c>
      <c r="Z26" s="43">
        <f t="shared" si="11"/>
        <v>15.795873088171319</v>
      </c>
      <c r="AA26" s="43">
        <f t="shared" si="12"/>
        <v>3.0127702417791511</v>
      </c>
      <c r="AB26" s="43"/>
      <c r="AC26" s="32">
        <v>597.95044299999995</v>
      </c>
      <c r="AD26" s="32">
        <v>660.19288399999994</v>
      </c>
      <c r="AE26" s="22"/>
      <c r="AF26" s="43">
        <f>AD26/AC26*100-100</f>
        <v>10.409297581204385</v>
      </c>
      <c r="AG26" s="42"/>
      <c r="AH26" s="41">
        <v>21</v>
      </c>
      <c r="AI26" s="18" t="s">
        <v>32</v>
      </c>
      <c r="AJ26" s="5"/>
      <c r="AL26" s="4"/>
      <c r="AM26" s="3"/>
      <c r="AN26" s="3"/>
    </row>
    <row r="27" spans="1:40" ht="18" customHeight="1" x14ac:dyDescent="0.35">
      <c r="A27" s="45">
        <v>22</v>
      </c>
      <c r="B27" s="27" t="s">
        <v>31</v>
      </c>
      <c r="C27" s="43"/>
      <c r="D27" s="43"/>
      <c r="E27" s="43"/>
      <c r="F27" s="43">
        <v>6505.4148869999999</v>
      </c>
      <c r="G27" s="43">
        <v>7068.3646939999999</v>
      </c>
      <c r="H27" s="43">
        <v>7846.1369709999999</v>
      </c>
      <c r="I27" s="43">
        <v>7981.7184969999998</v>
      </c>
      <c r="J27" s="43">
        <v>8047.1904709999999</v>
      </c>
      <c r="K27" s="43">
        <v>10373.909014000001</v>
      </c>
      <c r="L27" s="43">
        <v>11251.927310999999</v>
      </c>
      <c r="M27" s="43">
        <v>10960.177879999999</v>
      </c>
      <c r="N27" s="43">
        <v>11081.799758000001</v>
      </c>
      <c r="O27" s="43"/>
      <c r="P27" s="44"/>
      <c r="Q27" s="43"/>
      <c r="R27" s="43"/>
      <c r="S27" s="43"/>
      <c r="T27" s="43">
        <f t="shared" si="5"/>
        <v>8.6535573330605189</v>
      </c>
      <c r="U27" s="43">
        <f t="shared" si="6"/>
        <v>11.003567454014004</v>
      </c>
      <c r="V27" s="43">
        <f t="shared" si="7"/>
        <v>1.7280035576885808</v>
      </c>
      <c r="W27" s="43">
        <f t="shared" si="8"/>
        <v>0.82027415555445771</v>
      </c>
      <c r="X27" s="43">
        <f t="shared" si="9"/>
        <v>28.913427007660545</v>
      </c>
      <c r="Y27" s="43">
        <f t="shared" si="10"/>
        <v>8.4637169635388005</v>
      </c>
      <c r="Z27" s="43">
        <f t="shared" si="11"/>
        <v>-2.5928840716450594</v>
      </c>
      <c r="AA27" s="43">
        <f t="shared" si="12"/>
        <v>1.1096706580094491</v>
      </c>
      <c r="AB27" s="43"/>
      <c r="AC27" s="32">
        <v>2741.4750589999999</v>
      </c>
      <c r="AD27" s="32">
        <v>2785.1657880000002</v>
      </c>
      <c r="AE27" s="22"/>
      <c r="AF27" s="43">
        <f t="shared" si="4"/>
        <v>1.5936941996450997</v>
      </c>
      <c r="AG27" s="42"/>
      <c r="AH27" s="41">
        <v>22</v>
      </c>
      <c r="AI27" s="18" t="s">
        <v>30</v>
      </c>
      <c r="AJ27" s="5"/>
      <c r="AL27" s="4"/>
      <c r="AM27" s="3"/>
      <c r="AN27" s="3"/>
    </row>
    <row r="28" spans="1:40" ht="18" customHeight="1" x14ac:dyDescent="0.35">
      <c r="A28" s="45">
        <v>23</v>
      </c>
      <c r="B28" s="27" t="s">
        <v>29</v>
      </c>
      <c r="C28" s="43"/>
      <c r="D28" s="43"/>
      <c r="E28" s="43"/>
      <c r="F28" s="43">
        <v>3682.3569639999992</v>
      </c>
      <c r="G28" s="43">
        <v>3817.7247599999996</v>
      </c>
      <c r="H28" s="43">
        <v>4199.0462940000007</v>
      </c>
      <c r="I28" s="43">
        <v>4747.1922870000008</v>
      </c>
      <c r="J28" s="43">
        <v>5140.0835670000006</v>
      </c>
      <c r="K28" s="43">
        <v>6373.1261990000003</v>
      </c>
      <c r="L28" s="43">
        <v>7452.0970209999996</v>
      </c>
      <c r="M28" s="43">
        <v>6533.062993999999</v>
      </c>
      <c r="N28" s="43">
        <v>6374.8978270000007</v>
      </c>
      <c r="O28" s="43"/>
      <c r="P28" s="44"/>
      <c r="Q28" s="43"/>
      <c r="R28" s="43"/>
      <c r="S28" s="43"/>
      <c r="T28" s="43">
        <f t="shared" si="5"/>
        <v>3.6761182395786989</v>
      </c>
      <c r="U28" s="43">
        <f t="shared" si="6"/>
        <v>9.9881882003458315</v>
      </c>
      <c r="V28" s="43">
        <f t="shared" si="7"/>
        <v>13.054059293969772</v>
      </c>
      <c r="W28" s="43">
        <f t="shared" si="8"/>
        <v>8.2762874610307477</v>
      </c>
      <c r="X28" s="43">
        <f t="shared" si="9"/>
        <v>23.988766251122698</v>
      </c>
      <c r="Y28" s="43">
        <f t="shared" si="10"/>
        <v>16.930008732124264</v>
      </c>
      <c r="Z28" s="43">
        <f t="shared" si="11"/>
        <v>-12.332555848510339</v>
      </c>
      <c r="AA28" s="43">
        <f t="shared" si="12"/>
        <v>-2.4209955903571938</v>
      </c>
      <c r="AB28" s="43"/>
      <c r="AC28" s="32">
        <v>1548.5986680000001</v>
      </c>
      <c r="AD28" s="32">
        <v>1515.2451610000001</v>
      </c>
      <c r="AE28" s="22"/>
      <c r="AF28" s="43">
        <f t="shared" si="4"/>
        <v>-2.1537863675858517</v>
      </c>
      <c r="AG28" s="42"/>
      <c r="AH28" s="41">
        <v>23</v>
      </c>
      <c r="AI28" s="18" t="s">
        <v>28</v>
      </c>
      <c r="AJ28" s="5"/>
      <c r="AL28" s="4"/>
      <c r="AM28" s="3"/>
      <c r="AN28" s="3"/>
    </row>
    <row r="29" spans="1:40" ht="18" customHeight="1" x14ac:dyDescent="0.35">
      <c r="A29" s="45">
        <v>24</v>
      </c>
      <c r="B29" s="27" t="s">
        <v>27</v>
      </c>
      <c r="C29" s="43">
        <v>17377.185429999998</v>
      </c>
      <c r="D29" s="43">
        <v>16534.428491999999</v>
      </c>
      <c r="E29" s="2">
        <v>17688.144119999997</v>
      </c>
      <c r="F29" s="43">
        <v>17874.338585000001</v>
      </c>
      <c r="G29" s="43">
        <v>18924.01122</v>
      </c>
      <c r="H29" s="43">
        <v>19287.374119</v>
      </c>
      <c r="I29" s="43">
        <v>16892.668317</v>
      </c>
      <c r="J29" s="43">
        <v>16467.403706000001</v>
      </c>
      <c r="K29" s="43">
        <v>28900.711957000003</v>
      </c>
      <c r="L29" s="43">
        <v>26688.185353999997</v>
      </c>
      <c r="M29" s="43">
        <v>22220.295093000001</v>
      </c>
      <c r="N29" s="43">
        <v>22292.097700999999</v>
      </c>
      <c r="O29" s="43"/>
      <c r="P29" s="44"/>
      <c r="Q29" s="43">
        <f t="shared" ref="Q29:Q35" si="13">+D29/C29*100-100</f>
        <v>-4.8497896359272374</v>
      </c>
      <c r="R29" s="43">
        <f>+E19/D29*100-100</f>
        <v>-6.1166202115139896</v>
      </c>
      <c r="S29" s="43">
        <f>+F29/E19*100-100</f>
        <v>15.146853865430359</v>
      </c>
      <c r="T29" s="43">
        <f t="shared" si="5"/>
        <v>5.8725117576147596</v>
      </c>
      <c r="U29" s="43">
        <f t="shared" si="6"/>
        <v>1.9201156392043117</v>
      </c>
      <c r="V29" s="43">
        <f t="shared" si="7"/>
        <v>-12.415924465534033</v>
      </c>
      <c r="W29" s="43">
        <f t="shared" si="8"/>
        <v>-2.5174507840897604</v>
      </c>
      <c r="X29" s="43">
        <f t="shared" si="9"/>
        <v>75.502541098630189</v>
      </c>
      <c r="Y29" s="43">
        <f t="shared" si="10"/>
        <v>-7.6556127969854799</v>
      </c>
      <c r="Z29" s="43">
        <f t="shared" si="11"/>
        <v>-16.741079251873359</v>
      </c>
      <c r="AA29" s="43">
        <f t="shared" si="12"/>
        <v>0.32313975894324187</v>
      </c>
      <c r="AB29" s="43"/>
      <c r="AC29" s="32">
        <v>4805.9766369999998</v>
      </c>
      <c r="AD29" s="32">
        <v>5911.3790099999997</v>
      </c>
      <c r="AE29" s="22"/>
      <c r="AF29" s="43">
        <f t="shared" si="4"/>
        <v>23.000577333018768</v>
      </c>
      <c r="AG29" s="42"/>
      <c r="AH29" s="41">
        <v>24</v>
      </c>
      <c r="AI29" s="18" t="s">
        <v>26</v>
      </c>
      <c r="AJ29" s="5"/>
      <c r="AL29" s="4"/>
      <c r="AM29" s="3"/>
      <c r="AN29" s="3"/>
    </row>
    <row r="30" spans="1:40" s="46" customFormat="1" ht="18" customHeight="1" x14ac:dyDescent="0.4">
      <c r="A30" s="45">
        <v>25</v>
      </c>
      <c r="B30" s="27" t="s">
        <v>25</v>
      </c>
      <c r="C30" s="43">
        <v>7853.6773039999998</v>
      </c>
      <c r="D30" s="43">
        <v>8243.8023410000005</v>
      </c>
      <c r="E30" s="43">
        <v>7177.1705300000003</v>
      </c>
      <c r="F30" s="43">
        <v>6865.4489110000004</v>
      </c>
      <c r="G30" s="43">
        <v>7482.3270670000002</v>
      </c>
      <c r="H30" s="43">
        <v>8447.8823239999983</v>
      </c>
      <c r="I30" s="43">
        <v>8723.4735520000013</v>
      </c>
      <c r="J30" s="43">
        <v>8856.3607800000009</v>
      </c>
      <c r="K30" s="43">
        <v>12015.442283</v>
      </c>
      <c r="L30" s="43">
        <v>13601.251001999999</v>
      </c>
      <c r="M30" s="43">
        <v>14237.075739999998</v>
      </c>
      <c r="N30" s="43">
        <v>14805.191917</v>
      </c>
      <c r="O30" s="43"/>
      <c r="P30" s="44"/>
      <c r="Q30" s="43">
        <f t="shared" si="13"/>
        <v>4.9674187250003712</v>
      </c>
      <c r="R30" s="43">
        <f t="shared" ref="R30:S35" si="14">+E30/D30*100-100</f>
        <v>-12.938590311599029</v>
      </c>
      <c r="S30" s="43">
        <f t="shared" si="14"/>
        <v>-4.3432382956072786</v>
      </c>
      <c r="T30" s="43">
        <f t="shared" si="5"/>
        <v>8.9852559387867785</v>
      </c>
      <c r="U30" s="43">
        <f t="shared" si="6"/>
        <v>12.904478090225098</v>
      </c>
      <c r="V30" s="43">
        <f t="shared" si="7"/>
        <v>3.2622522122149178</v>
      </c>
      <c r="W30" s="43">
        <f t="shared" si="8"/>
        <v>1.5233292931751095</v>
      </c>
      <c r="X30" s="43">
        <f t="shared" si="9"/>
        <v>35.670198871460144</v>
      </c>
      <c r="Y30" s="43">
        <f t="shared" si="10"/>
        <v>13.198088606722976</v>
      </c>
      <c r="Z30" s="43">
        <f t="shared" si="11"/>
        <v>4.6747518879440122</v>
      </c>
      <c r="AA30" s="43">
        <f t="shared" si="12"/>
        <v>3.9903993444653878</v>
      </c>
      <c r="AB30" s="43"/>
      <c r="AC30" s="32">
        <v>3306.9650669999996</v>
      </c>
      <c r="AD30" s="32">
        <v>3687.6144720000002</v>
      </c>
      <c r="AE30" s="22"/>
      <c r="AF30" s="43">
        <f t="shared" si="4"/>
        <v>11.510536013775209</v>
      </c>
      <c r="AG30" s="42"/>
      <c r="AH30" s="41">
        <v>25</v>
      </c>
      <c r="AI30" s="18" t="s">
        <v>24</v>
      </c>
      <c r="AJ30" s="49"/>
      <c r="AL30" s="48"/>
      <c r="AM30" s="47"/>
      <c r="AN30" s="47"/>
    </row>
    <row r="31" spans="1:40" ht="18" customHeight="1" x14ac:dyDescent="0.35">
      <c r="A31" s="45">
        <v>26</v>
      </c>
      <c r="B31" s="27" t="s">
        <v>23</v>
      </c>
      <c r="C31" s="43">
        <v>3294.3883580000002</v>
      </c>
      <c r="D31" s="43">
        <v>3669.4008330000006</v>
      </c>
      <c r="E31" s="43">
        <v>3251.658551</v>
      </c>
      <c r="F31" s="43">
        <v>2678.5308370000002</v>
      </c>
      <c r="G31" s="43">
        <v>2744.168392</v>
      </c>
      <c r="H31" s="43">
        <v>2798.4063620000002</v>
      </c>
      <c r="I31" s="43">
        <v>2766.5602450000001</v>
      </c>
      <c r="J31" s="43">
        <v>2364.1101589999998</v>
      </c>
      <c r="K31" s="43">
        <v>2730.8915280000001</v>
      </c>
      <c r="L31" s="43">
        <v>2969.0931270000005</v>
      </c>
      <c r="M31" s="43">
        <v>3624.8761450000002</v>
      </c>
      <c r="N31" s="43">
        <v>3432.5894439999997</v>
      </c>
      <c r="O31" s="43"/>
      <c r="P31" s="44"/>
      <c r="Q31" s="43">
        <f t="shared" si="13"/>
        <v>11.383371790072388</v>
      </c>
      <c r="R31" s="43">
        <f t="shared" si="14"/>
        <v>-11.384482126976195</v>
      </c>
      <c r="S31" s="43">
        <f t="shared" si="14"/>
        <v>-17.625704083343635</v>
      </c>
      <c r="T31" s="43">
        <f t="shared" si="5"/>
        <v>2.4505058554231454</v>
      </c>
      <c r="U31" s="43">
        <f t="shared" si="6"/>
        <v>1.9764811138455798</v>
      </c>
      <c r="V31" s="43">
        <f t="shared" si="7"/>
        <v>-1.1380090265818268</v>
      </c>
      <c r="W31" s="43">
        <f t="shared" si="8"/>
        <v>-14.546948208604803</v>
      </c>
      <c r="X31" s="43">
        <f t="shared" si="9"/>
        <v>15.514563380377581</v>
      </c>
      <c r="Y31" s="43">
        <f t="shared" si="10"/>
        <v>8.7224848207153087</v>
      </c>
      <c r="Z31" s="43">
        <f t="shared" si="11"/>
        <v>22.086980433066074</v>
      </c>
      <c r="AA31" s="43">
        <f t="shared" si="12"/>
        <v>-5.3046419603944912</v>
      </c>
      <c r="AB31" s="43"/>
      <c r="AC31" s="32">
        <v>705.8985889999999</v>
      </c>
      <c r="AD31" s="32">
        <v>718.61369699999989</v>
      </c>
      <c r="AE31" s="22"/>
      <c r="AF31" s="43">
        <f t="shared" si="4"/>
        <v>1.8012655356079819</v>
      </c>
      <c r="AG31" s="42"/>
      <c r="AH31" s="41">
        <v>26</v>
      </c>
      <c r="AI31" s="18" t="s">
        <v>22</v>
      </c>
      <c r="AJ31" s="5"/>
      <c r="AL31" s="4"/>
      <c r="AM31" s="3"/>
      <c r="AN31" s="3"/>
    </row>
    <row r="32" spans="1:40" ht="18" customHeight="1" x14ac:dyDescent="0.35">
      <c r="A32" s="45">
        <v>27</v>
      </c>
      <c r="B32" s="27" t="s">
        <v>21</v>
      </c>
      <c r="C32" s="43">
        <v>10762.515086000001</v>
      </c>
      <c r="D32" s="43">
        <v>10997.360909999999</v>
      </c>
      <c r="E32" s="43">
        <v>9517.072583000001</v>
      </c>
      <c r="F32" s="43">
        <v>9473.608999</v>
      </c>
      <c r="G32" s="43">
        <v>10087.860816999997</v>
      </c>
      <c r="H32" s="43">
        <v>11108.88279</v>
      </c>
      <c r="I32" s="43">
        <v>11304.695571000002</v>
      </c>
      <c r="J32" s="43">
        <v>11291.951080000003</v>
      </c>
      <c r="K32" s="43">
        <v>14657.110850999999</v>
      </c>
      <c r="L32" s="43">
        <v>16063.160601</v>
      </c>
      <c r="M32" s="43">
        <v>16940.446925</v>
      </c>
      <c r="N32" s="43">
        <v>17961.928189000002</v>
      </c>
      <c r="O32" s="43"/>
      <c r="P32" s="44"/>
      <c r="Q32" s="43">
        <f t="shared" si="13"/>
        <v>2.1820719610928734</v>
      </c>
      <c r="R32" s="43">
        <f t="shared" si="14"/>
        <v>-13.460395990586775</v>
      </c>
      <c r="S32" s="43">
        <f t="shared" si="14"/>
        <v>-0.45669068530209245</v>
      </c>
      <c r="T32" s="43">
        <f t="shared" si="5"/>
        <v>6.4838206650162107</v>
      </c>
      <c r="U32" s="43">
        <f t="shared" si="6"/>
        <v>10.121293220851953</v>
      </c>
      <c r="V32" s="43">
        <f t="shared" si="7"/>
        <v>1.7626685302348335</v>
      </c>
      <c r="W32" s="43">
        <f t="shared" si="8"/>
        <v>-0.11273626007844939</v>
      </c>
      <c r="X32" s="43">
        <f t="shared" si="9"/>
        <v>29.801402318863012</v>
      </c>
      <c r="Y32" s="43">
        <f t="shared" si="10"/>
        <v>9.592952965243299</v>
      </c>
      <c r="Z32" s="43">
        <f t="shared" si="11"/>
        <v>5.4614801270516153</v>
      </c>
      <c r="AA32" s="43">
        <f t="shared" si="12"/>
        <v>6.0298365711505681</v>
      </c>
      <c r="AB32" s="43"/>
      <c r="AC32" s="32">
        <v>4306.9679370000003</v>
      </c>
      <c r="AD32" s="32">
        <v>4420.6730069999994</v>
      </c>
      <c r="AE32" s="22"/>
      <c r="AF32" s="43">
        <f t="shared" si="4"/>
        <v>2.640025922254722</v>
      </c>
      <c r="AG32" s="42"/>
      <c r="AH32" s="41">
        <v>27</v>
      </c>
      <c r="AI32" s="18" t="s">
        <v>20</v>
      </c>
      <c r="AJ32" s="5"/>
      <c r="AL32" s="4"/>
      <c r="AM32" s="3"/>
      <c r="AN32" s="3"/>
    </row>
    <row r="33" spans="1:40" ht="18" customHeight="1" x14ac:dyDescent="0.35">
      <c r="A33" s="45">
        <v>28</v>
      </c>
      <c r="B33" s="27" t="s">
        <v>19</v>
      </c>
      <c r="C33" s="43">
        <v>8482.4588629999998</v>
      </c>
      <c r="D33" s="43">
        <v>8922.4206790000007</v>
      </c>
      <c r="E33" s="43">
        <v>7813.4920699999993</v>
      </c>
      <c r="F33" s="43">
        <v>7510.7960939999994</v>
      </c>
      <c r="G33" s="43">
        <v>8555.8032700000022</v>
      </c>
      <c r="H33" s="43">
        <v>10333.000425000002</v>
      </c>
      <c r="I33" s="43">
        <v>11155.544433000003</v>
      </c>
      <c r="J33" s="43">
        <v>10599.147360999998</v>
      </c>
      <c r="K33" s="43">
        <v>13565.420781999999</v>
      </c>
      <c r="L33" s="43">
        <v>15804.005445999997</v>
      </c>
      <c r="M33" s="43">
        <v>18269.451188000003</v>
      </c>
      <c r="N33" s="43">
        <v>18473.017178999999</v>
      </c>
      <c r="O33" s="43"/>
      <c r="P33" s="44"/>
      <c r="Q33" s="43">
        <f t="shared" si="13"/>
        <v>5.186725018132293</v>
      </c>
      <c r="R33" s="43">
        <f t="shared" si="14"/>
        <v>-12.428562257885901</v>
      </c>
      <c r="S33" s="43">
        <f t="shared" si="14"/>
        <v>-3.8740165509632334</v>
      </c>
      <c r="T33" s="43">
        <f t="shared" si="5"/>
        <v>13.913400962047248</v>
      </c>
      <c r="U33" s="43">
        <f t="shared" si="6"/>
        <v>20.771832859125567</v>
      </c>
      <c r="V33" s="43">
        <f t="shared" si="7"/>
        <v>7.9603597616226835</v>
      </c>
      <c r="W33" s="43">
        <f t="shared" si="8"/>
        <v>-4.9876281282524246</v>
      </c>
      <c r="X33" s="43">
        <f t="shared" si="9"/>
        <v>27.985962643698372</v>
      </c>
      <c r="Y33" s="43">
        <f t="shared" si="10"/>
        <v>16.502139520584464</v>
      </c>
      <c r="Z33" s="43">
        <f t="shared" si="11"/>
        <v>15.600132197018524</v>
      </c>
      <c r="AA33" s="43">
        <f t="shared" si="12"/>
        <v>1.1142425073704629</v>
      </c>
      <c r="AB33" s="43"/>
      <c r="AC33" s="32">
        <v>4550.7261560000006</v>
      </c>
      <c r="AD33" s="32">
        <v>4279.7788369999998</v>
      </c>
      <c r="AE33" s="22"/>
      <c r="AF33" s="43">
        <f t="shared" si="4"/>
        <v>-5.9539359151014679</v>
      </c>
      <c r="AG33" s="42"/>
      <c r="AH33" s="41">
        <v>28</v>
      </c>
      <c r="AI33" s="18" t="s">
        <v>18</v>
      </c>
      <c r="AJ33" s="5"/>
      <c r="AL33" s="4"/>
      <c r="AM33" s="3"/>
      <c r="AN33" s="3"/>
    </row>
    <row r="34" spans="1:40" ht="18" customHeight="1" x14ac:dyDescent="0.35">
      <c r="A34" s="45">
        <v>29</v>
      </c>
      <c r="B34" s="27" t="s">
        <v>17</v>
      </c>
      <c r="C34" s="43">
        <v>20039.445356</v>
      </c>
      <c r="D34" s="43">
        <v>21079.304298999999</v>
      </c>
      <c r="E34" s="43">
        <v>20233.066986000002</v>
      </c>
      <c r="F34" s="43">
        <v>22769.639255000002</v>
      </c>
      <c r="G34" s="43">
        <v>27206.770573000002</v>
      </c>
      <c r="H34" s="43">
        <v>29836.008097999998</v>
      </c>
      <c r="I34" s="43">
        <v>28655.915311999997</v>
      </c>
      <c r="J34" s="43">
        <v>23696.048296999998</v>
      </c>
      <c r="K34" s="43">
        <v>26770.695585999998</v>
      </c>
      <c r="L34" s="43">
        <v>28047.879845999996</v>
      </c>
      <c r="M34" s="43">
        <v>32531.637178000004</v>
      </c>
      <c r="N34" s="43">
        <v>34483.320898000005</v>
      </c>
      <c r="O34" s="43"/>
      <c r="P34" s="44"/>
      <c r="Q34" s="43">
        <f t="shared" si="13"/>
        <v>5.1890604980674055</v>
      </c>
      <c r="R34" s="43">
        <f t="shared" si="14"/>
        <v>-4.014540997162527</v>
      </c>
      <c r="S34" s="43">
        <f t="shared" si="14"/>
        <v>12.536766031344371</v>
      </c>
      <c r="T34" s="43">
        <f t="shared" si="5"/>
        <v>19.487051456143064</v>
      </c>
      <c r="U34" s="43">
        <f t="shared" si="6"/>
        <v>9.6639089080614866</v>
      </c>
      <c r="V34" s="43">
        <f t="shared" si="7"/>
        <v>-3.9552636603524292</v>
      </c>
      <c r="W34" s="43">
        <f t="shared" si="8"/>
        <v>-17.308353130576833</v>
      </c>
      <c r="X34" s="43">
        <f t="shared" si="9"/>
        <v>12.975358804401409</v>
      </c>
      <c r="Y34" s="43">
        <f t="shared" si="10"/>
        <v>4.770829565847805</v>
      </c>
      <c r="Z34" s="43">
        <f t="shared" si="11"/>
        <v>15.986082928972081</v>
      </c>
      <c r="AA34" s="43">
        <f t="shared" si="12"/>
        <v>5.9993406090236903</v>
      </c>
      <c r="AB34" s="43"/>
      <c r="AC34" s="32">
        <v>8434.9377109999987</v>
      </c>
      <c r="AD34" s="32">
        <v>8824.9929600000014</v>
      </c>
      <c r="AE34" s="22"/>
      <c r="AF34" s="43">
        <f t="shared" si="4"/>
        <v>4.624281320908068</v>
      </c>
      <c r="AG34" s="42"/>
      <c r="AH34" s="41">
        <v>29</v>
      </c>
      <c r="AI34" s="18" t="s">
        <v>16</v>
      </c>
      <c r="AJ34" s="5"/>
      <c r="AL34" s="4"/>
      <c r="AM34" s="3"/>
      <c r="AN34" s="3"/>
    </row>
    <row r="35" spans="1:40" ht="18" customHeight="1" x14ac:dyDescent="0.35">
      <c r="A35" s="45">
        <v>30</v>
      </c>
      <c r="B35" s="27" t="s">
        <v>15</v>
      </c>
      <c r="C35" s="43">
        <v>2595.2053100000003</v>
      </c>
      <c r="D35" s="43">
        <v>3010.0521899999999</v>
      </c>
      <c r="E35" s="43">
        <v>2533.0006259999996</v>
      </c>
      <c r="F35" s="43">
        <v>2539.6125080000002</v>
      </c>
      <c r="G35" s="43">
        <v>3794.6341350000007</v>
      </c>
      <c r="H35" s="43">
        <v>3084.1415059999999</v>
      </c>
      <c r="I35" s="43">
        <v>3736.7093360000003</v>
      </c>
      <c r="J35" s="43">
        <v>3330.1509449999999</v>
      </c>
      <c r="K35" s="43">
        <v>4443.4980159999996</v>
      </c>
      <c r="L35" s="43">
        <v>5226.9245889999993</v>
      </c>
      <c r="M35" s="43">
        <v>6370.7610130000003</v>
      </c>
      <c r="N35" s="43">
        <v>6443.8623020000005</v>
      </c>
      <c r="O35" s="43"/>
      <c r="P35" s="44"/>
      <c r="Q35" s="43">
        <f t="shared" si="13"/>
        <v>15.985127588999859</v>
      </c>
      <c r="R35" s="43">
        <f t="shared" si="14"/>
        <v>-15.848614372364096</v>
      </c>
      <c r="S35" s="43">
        <f t="shared" si="14"/>
        <v>0.26102962360658921</v>
      </c>
      <c r="T35" s="43">
        <f t="shared" si="5"/>
        <v>49.417839258807135</v>
      </c>
      <c r="U35" s="43">
        <f t="shared" si="6"/>
        <v>-18.723613495349539</v>
      </c>
      <c r="V35" s="43">
        <f t="shared" si="7"/>
        <v>21.158816115618279</v>
      </c>
      <c r="W35" s="43">
        <f t="shared" si="8"/>
        <v>-10.88011815859366</v>
      </c>
      <c r="X35" s="43">
        <f t="shared" si="9"/>
        <v>33.432330527588135</v>
      </c>
      <c r="Y35" s="43">
        <f t="shared" si="10"/>
        <v>17.630852319030254</v>
      </c>
      <c r="Z35" s="43">
        <f t="shared" si="11"/>
        <v>21.883545563431156</v>
      </c>
      <c r="AA35" s="43">
        <f t="shared" si="12"/>
        <v>1.1474498706015197</v>
      </c>
      <c r="AB35" s="43"/>
      <c r="AC35" s="32">
        <v>1211.8294739999999</v>
      </c>
      <c r="AD35" s="32">
        <v>1469.932622</v>
      </c>
      <c r="AE35" s="22"/>
      <c r="AF35" s="43">
        <f t="shared" si="4"/>
        <v>21.298635949830043</v>
      </c>
      <c r="AG35" s="42"/>
      <c r="AH35" s="41">
        <v>30</v>
      </c>
      <c r="AI35" s="18" t="s">
        <v>14</v>
      </c>
      <c r="AJ35" s="5"/>
      <c r="AL35" s="4"/>
      <c r="AM35" s="3"/>
      <c r="AN35" s="3"/>
    </row>
    <row r="36" spans="1:40" ht="18" customHeight="1" x14ac:dyDescent="0.35">
      <c r="A36" s="45">
        <v>31</v>
      </c>
      <c r="B36" s="27" t="s">
        <v>13</v>
      </c>
      <c r="C36" s="43"/>
      <c r="D36" s="43"/>
      <c r="E36" s="43"/>
      <c r="F36" s="43">
        <v>2038.4346229999999</v>
      </c>
      <c r="G36" s="43">
        <v>2159.4233819999999</v>
      </c>
      <c r="H36" s="43">
        <v>2652.6321160000002</v>
      </c>
      <c r="I36" s="43">
        <v>3067.6106409999998</v>
      </c>
      <c r="J36" s="43">
        <v>3068.6096410000005</v>
      </c>
      <c r="K36" s="43">
        <v>3852.6866770000001</v>
      </c>
      <c r="L36" s="43">
        <v>4212.0126289999998</v>
      </c>
      <c r="M36" s="43">
        <v>4147.8074200000001</v>
      </c>
      <c r="N36" s="43">
        <v>4096.6143310000007</v>
      </c>
      <c r="O36" s="43"/>
      <c r="P36" s="44"/>
      <c r="Q36" s="43"/>
      <c r="R36" s="43"/>
      <c r="S36" s="43"/>
      <c r="T36" s="43">
        <f t="shared" si="5"/>
        <v>5.9353759809053201</v>
      </c>
      <c r="U36" s="43">
        <f t="shared" si="6"/>
        <v>22.839834842540398</v>
      </c>
      <c r="V36" s="43">
        <f t="shared" si="7"/>
        <v>15.644028529133578</v>
      </c>
      <c r="W36" s="43">
        <f t="shared" si="8"/>
        <v>3.2566062545512864E-2</v>
      </c>
      <c r="X36" s="43">
        <f t="shared" si="9"/>
        <v>25.551540525841673</v>
      </c>
      <c r="Y36" s="43">
        <f t="shared" si="10"/>
        <v>9.3266331296838985</v>
      </c>
      <c r="Z36" s="43">
        <f t="shared" si="11"/>
        <v>-1.5243356242083053</v>
      </c>
      <c r="AA36" s="43">
        <f t="shared" si="12"/>
        <v>-1.2342204884719337</v>
      </c>
      <c r="AB36" s="43"/>
      <c r="AC36" s="32">
        <v>1014.3422620000001</v>
      </c>
      <c r="AD36" s="32">
        <v>1010.0157459999999</v>
      </c>
      <c r="AE36" s="22"/>
      <c r="AF36" s="43">
        <f t="shared" si="4"/>
        <v>-0.42653413567424536</v>
      </c>
      <c r="AG36" s="42"/>
      <c r="AH36" s="41">
        <v>31</v>
      </c>
      <c r="AI36" s="18" t="s">
        <v>12</v>
      </c>
      <c r="AJ36" s="5"/>
      <c r="AL36" s="4"/>
      <c r="AM36" s="3"/>
      <c r="AN36" s="3"/>
    </row>
    <row r="37" spans="1:40" ht="18" customHeight="1" x14ac:dyDescent="0.35">
      <c r="A37" s="45">
        <v>32</v>
      </c>
      <c r="B37" s="27" t="s">
        <v>11</v>
      </c>
      <c r="C37" s="43">
        <v>4452.8306999999995</v>
      </c>
      <c r="D37" s="43">
        <v>5713.6035400000001</v>
      </c>
      <c r="E37" s="43">
        <v>4881.0195970000013</v>
      </c>
      <c r="F37" s="43">
        <v>4926.8012689999996</v>
      </c>
      <c r="G37" s="43">
        <v>5416.3871889999991</v>
      </c>
      <c r="H37" s="43">
        <v>5692.0733770000006</v>
      </c>
      <c r="I37" s="43">
        <v>6465.6714969999994</v>
      </c>
      <c r="J37" s="43">
        <v>5166.3203400000002</v>
      </c>
      <c r="K37" s="43">
        <v>8578.0213100000001</v>
      </c>
      <c r="L37" s="43">
        <v>10145.342839999998</v>
      </c>
      <c r="M37" s="43">
        <v>10397.253159</v>
      </c>
      <c r="N37" s="43">
        <v>11265.525207000001</v>
      </c>
      <c r="O37" s="43"/>
      <c r="P37" s="44"/>
      <c r="Q37" s="43">
        <f>+D37/C37*100-100</f>
        <v>28.313963070727141</v>
      </c>
      <c r="R37" s="43">
        <f>+E37/D37*100-100</f>
        <v>-14.571958610204831</v>
      </c>
      <c r="S37" s="43">
        <f>+F37/E37*100-100</f>
        <v>0.93795304628845599</v>
      </c>
      <c r="T37" s="43">
        <f t="shared" si="5"/>
        <v>9.9371964337293406</v>
      </c>
      <c r="U37" s="43">
        <f t="shared" si="6"/>
        <v>5.0898537785460718</v>
      </c>
      <c r="V37" s="43">
        <f t="shared" si="7"/>
        <v>13.590796688002698</v>
      </c>
      <c r="W37" s="43">
        <f t="shared" si="8"/>
        <v>-20.096151770204912</v>
      </c>
      <c r="X37" s="43">
        <f t="shared" si="9"/>
        <v>66.037348547380248</v>
      </c>
      <c r="Y37" s="43">
        <f t="shared" si="10"/>
        <v>18.271364378319504</v>
      </c>
      <c r="Z37" s="43">
        <f t="shared" si="11"/>
        <v>2.4830143541999945</v>
      </c>
      <c r="AA37" s="43">
        <f t="shared" si="12"/>
        <v>8.3509753462953142</v>
      </c>
      <c r="AB37" s="43"/>
      <c r="AC37" s="32">
        <v>2750.8385239999998</v>
      </c>
      <c r="AD37" s="32">
        <v>3309.6795000000002</v>
      </c>
      <c r="AE37" s="22"/>
      <c r="AF37" s="43">
        <f t="shared" si="4"/>
        <v>20.315295540771643</v>
      </c>
      <c r="AG37" s="42"/>
      <c r="AH37" s="41">
        <v>32</v>
      </c>
      <c r="AI37" s="18" t="s">
        <v>10</v>
      </c>
      <c r="AJ37" s="5"/>
      <c r="AL37" s="4"/>
      <c r="AM37" s="3"/>
      <c r="AN37" s="3"/>
    </row>
    <row r="38" spans="1:40" ht="18" customHeight="1" x14ac:dyDescent="0.35">
      <c r="B38" s="27"/>
      <c r="AA38" s="24"/>
      <c r="AC38" s="32"/>
      <c r="AD38" s="32"/>
      <c r="AE38" s="40"/>
      <c r="AF38" s="21"/>
      <c r="AG38" s="27"/>
      <c r="AJ38" s="5"/>
      <c r="AL38" s="4"/>
      <c r="AM38" s="3"/>
      <c r="AN38" s="3"/>
    </row>
    <row r="39" spans="1:40" ht="18" customHeight="1" x14ac:dyDescent="0.35">
      <c r="A39" s="35" t="s">
        <v>8</v>
      </c>
      <c r="B39" s="34" t="s">
        <v>9</v>
      </c>
      <c r="C39" s="24">
        <v>28.965826999999997</v>
      </c>
      <c r="D39" s="24">
        <v>88.882191000000006</v>
      </c>
      <c r="E39" s="24">
        <v>73.859073999999993</v>
      </c>
      <c r="F39" s="24">
        <v>13.590139999999998</v>
      </c>
      <c r="G39" s="24">
        <v>81.879965000000013</v>
      </c>
      <c r="H39" s="24">
        <v>99.678429999999977</v>
      </c>
      <c r="I39" s="24">
        <v>104.45054699999999</v>
      </c>
      <c r="J39" s="24">
        <v>81.810331999999988</v>
      </c>
      <c r="K39" s="24">
        <v>248.37353200000001</v>
      </c>
      <c r="L39" s="24">
        <v>293.27575100000001</v>
      </c>
      <c r="M39" s="24">
        <v>207.42946700000002</v>
      </c>
      <c r="N39" s="24">
        <v>264.88335899999998</v>
      </c>
      <c r="O39" s="24"/>
      <c r="P39" s="24"/>
      <c r="Q39" s="24">
        <f t="shared" ref="Q39:AA39" si="15">+D39/C39*100-100</f>
        <v>206.85190172543673</v>
      </c>
      <c r="R39" s="24">
        <f t="shared" si="15"/>
        <v>-16.902280232943411</v>
      </c>
      <c r="S39" s="24">
        <f t="shared" si="15"/>
        <v>-81.599904705006182</v>
      </c>
      <c r="T39" s="24">
        <f t="shared" si="15"/>
        <v>502.49537532358033</v>
      </c>
      <c r="U39" s="24">
        <f t="shared" si="15"/>
        <v>21.737265031805975</v>
      </c>
      <c r="V39" s="24">
        <f t="shared" si="15"/>
        <v>4.7875122029911665</v>
      </c>
      <c r="W39" s="24">
        <f t="shared" si="15"/>
        <v>-21.675535121898406</v>
      </c>
      <c r="X39" s="24">
        <f t="shared" si="15"/>
        <v>203.59677797176039</v>
      </c>
      <c r="Y39" s="24">
        <f t="shared" si="15"/>
        <v>18.078504033191422</v>
      </c>
      <c r="Z39" s="24">
        <f t="shared" si="15"/>
        <v>-29.271524736458687</v>
      </c>
      <c r="AA39" s="24">
        <f t="shared" si="15"/>
        <v>27.698037714188388</v>
      </c>
      <c r="AB39" s="24"/>
      <c r="AC39" s="32">
        <v>43.522967000000001</v>
      </c>
      <c r="AD39" s="32">
        <v>120.45546600000002</v>
      </c>
      <c r="AE39" s="32"/>
      <c r="AF39" s="21">
        <f>AD39/AC39*100-100</f>
        <v>176.76299274357837</v>
      </c>
      <c r="AG39" s="31"/>
      <c r="AH39" s="30" t="s">
        <v>8</v>
      </c>
      <c r="AI39" s="29" t="s">
        <v>7</v>
      </c>
      <c r="AJ39" s="5"/>
      <c r="AL39" s="4"/>
      <c r="AM39" s="3"/>
      <c r="AN39" s="3"/>
    </row>
    <row r="40" spans="1:40" ht="18" customHeight="1" x14ac:dyDescent="0.35">
      <c r="A40" s="39"/>
      <c r="B40" s="3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3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32"/>
      <c r="AD40" s="32"/>
      <c r="AE40" s="38"/>
      <c r="AF40" s="21"/>
      <c r="AG40" s="31"/>
      <c r="AH40" s="37"/>
      <c r="AI40" s="36"/>
      <c r="AJ40" s="5"/>
      <c r="AL40" s="4"/>
      <c r="AM40" s="3"/>
      <c r="AN40" s="3"/>
    </row>
    <row r="41" spans="1:40" ht="18" customHeight="1" x14ac:dyDescent="0.35">
      <c r="A41" s="35" t="s">
        <v>5</v>
      </c>
      <c r="B41" s="34" t="s">
        <v>6</v>
      </c>
      <c r="C41" s="24">
        <v>614.17804899999999</v>
      </c>
      <c r="D41" s="24">
        <v>685.9144839999999</v>
      </c>
      <c r="E41" s="24">
        <v>466.43658999999997</v>
      </c>
      <c r="F41" s="24">
        <v>453.58194700000001</v>
      </c>
      <c r="G41" s="24">
        <v>537.89998500000002</v>
      </c>
      <c r="H41" s="24">
        <v>651.65336600000001</v>
      </c>
      <c r="I41" s="24">
        <v>584.86489000000006</v>
      </c>
      <c r="J41" s="24">
        <v>572.00833599999999</v>
      </c>
      <c r="K41" s="24">
        <v>780.84089500000005</v>
      </c>
      <c r="L41" s="24">
        <v>878.89815199999998</v>
      </c>
      <c r="M41" s="24">
        <v>869.96797400000014</v>
      </c>
      <c r="N41" s="24">
        <v>848.54416400000002</v>
      </c>
      <c r="O41" s="24"/>
      <c r="P41" s="33"/>
      <c r="Q41" s="24">
        <f t="shared" ref="Q41:AA41" si="16">+D41/C41*100-100</f>
        <v>11.680071457584759</v>
      </c>
      <c r="R41" s="24">
        <f t="shared" si="16"/>
        <v>-31.997850915771011</v>
      </c>
      <c r="S41" s="24">
        <f t="shared" si="16"/>
        <v>-2.7559250872664052</v>
      </c>
      <c r="T41" s="24">
        <f t="shared" si="16"/>
        <v>18.589372561602403</v>
      </c>
      <c r="U41" s="24">
        <f t="shared" si="16"/>
        <v>21.147682500864917</v>
      </c>
      <c r="V41" s="24">
        <f t="shared" si="16"/>
        <v>-10.249080183528108</v>
      </c>
      <c r="W41" s="24">
        <f t="shared" si="16"/>
        <v>-2.1982092308533083</v>
      </c>
      <c r="X41" s="24">
        <f t="shared" si="16"/>
        <v>36.508656580137682</v>
      </c>
      <c r="Y41" s="24">
        <f t="shared" si="16"/>
        <v>12.557904898154689</v>
      </c>
      <c r="Z41" s="24">
        <f t="shared" si="16"/>
        <v>-1.0160651697444791</v>
      </c>
      <c r="AA41" s="24">
        <f t="shared" si="16"/>
        <v>-2.4625975484472491</v>
      </c>
      <c r="AB41" s="24"/>
      <c r="AC41" s="32">
        <v>207.482282</v>
      </c>
      <c r="AD41" s="32">
        <v>240.44129700000002</v>
      </c>
      <c r="AE41" s="32"/>
      <c r="AF41" s="21">
        <f>AD41/AC41*100-100</f>
        <v>15.885219056921713</v>
      </c>
      <c r="AG41" s="31"/>
      <c r="AH41" s="30" t="s">
        <v>5</v>
      </c>
      <c r="AI41" s="29" t="s">
        <v>4</v>
      </c>
      <c r="AJ41" s="5"/>
      <c r="AL41" s="4"/>
      <c r="AM41" s="3"/>
      <c r="AN41" s="3"/>
    </row>
    <row r="42" spans="1:40" ht="18" customHeight="1" x14ac:dyDescent="0.35">
      <c r="A42" s="28"/>
      <c r="B42" s="27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4"/>
      <c r="AB42" s="24"/>
      <c r="AC42" s="23"/>
      <c r="AD42" s="23"/>
      <c r="AE42" s="22"/>
      <c r="AF42" s="21"/>
      <c r="AG42" s="20"/>
      <c r="AH42" s="19"/>
      <c r="AI42" s="18"/>
      <c r="AJ42" s="5"/>
      <c r="AL42" s="4"/>
      <c r="AM42" s="3"/>
      <c r="AN42" s="3"/>
    </row>
    <row r="43" spans="1:40" ht="18" customHeight="1" x14ac:dyDescent="0.35">
      <c r="A43" s="17" t="s">
        <v>3</v>
      </c>
      <c r="B43" s="11"/>
      <c r="C43" s="13">
        <v>161480.91470199998</v>
      </c>
      <c r="D43" s="13">
        <v>166504.861795</v>
      </c>
      <c r="E43" s="13">
        <v>150982.11376599999</v>
      </c>
      <c r="F43" s="13">
        <v>149246.99926299998</v>
      </c>
      <c r="G43" s="13">
        <v>164494.619316</v>
      </c>
      <c r="H43" s="13">
        <v>177168.75628800003</v>
      </c>
      <c r="I43" s="13">
        <v>180835.90957399996</v>
      </c>
      <c r="J43" s="13">
        <v>169637.75531000001</v>
      </c>
      <c r="K43" s="13">
        <v>225214.45803800001</v>
      </c>
      <c r="L43" s="13">
        <v>254169.74766299996</v>
      </c>
      <c r="M43" s="13">
        <v>255627.42901099997</v>
      </c>
      <c r="N43" s="13">
        <v>261782.38122600003</v>
      </c>
      <c r="O43" s="13"/>
      <c r="P43" s="13"/>
      <c r="Q43" s="13">
        <f t="shared" ref="Q43:AA43" si="17">+D43/C43*100-100</f>
        <v>3.1111708168555481</v>
      </c>
      <c r="R43" s="13">
        <f t="shared" si="17"/>
        <v>-9.3226995666418162</v>
      </c>
      <c r="S43" s="13">
        <f t="shared" si="17"/>
        <v>-1.1492185794200793</v>
      </c>
      <c r="T43" s="13">
        <f t="shared" si="17"/>
        <v>10.216366244075033</v>
      </c>
      <c r="U43" s="13">
        <f t="shared" si="17"/>
        <v>7.7048945580721693</v>
      </c>
      <c r="V43" s="13">
        <f t="shared" si="17"/>
        <v>2.0698645533407216</v>
      </c>
      <c r="W43" s="13">
        <f t="shared" si="17"/>
        <v>-6.1924394830538603</v>
      </c>
      <c r="X43" s="13">
        <f t="shared" si="17"/>
        <v>32.761988996162927</v>
      </c>
      <c r="Y43" s="13">
        <f t="shared" si="17"/>
        <v>12.856763227924901</v>
      </c>
      <c r="Z43" s="13">
        <f t="shared" si="17"/>
        <v>0.57350702095857287</v>
      </c>
      <c r="AA43" s="13">
        <f t="shared" si="17"/>
        <v>2.4077823881470977</v>
      </c>
      <c r="AB43" s="13"/>
      <c r="AC43" s="16">
        <v>63742.139115999998</v>
      </c>
      <c r="AD43" s="16">
        <v>65312.427963999995</v>
      </c>
      <c r="AE43" s="15"/>
      <c r="AF43" s="14">
        <f>AD43/AC43*100-100</f>
        <v>2.4635019624025034</v>
      </c>
      <c r="AG43" s="13"/>
      <c r="AH43" s="12" t="s">
        <v>2</v>
      </c>
      <c r="AI43" s="11"/>
      <c r="AJ43" s="5"/>
      <c r="AL43" s="4"/>
      <c r="AM43" s="3"/>
      <c r="AN43" s="3"/>
    </row>
    <row r="44" spans="1:40" ht="18" customHeight="1" x14ac:dyDescent="0.35">
      <c r="A44" s="10" t="s">
        <v>1</v>
      </c>
      <c r="B44" s="9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7"/>
      <c r="AI44" s="6" t="s">
        <v>0</v>
      </c>
      <c r="AJ44" s="5"/>
      <c r="AL44" s="4"/>
      <c r="AM44" s="3"/>
      <c r="AN44" s="3"/>
    </row>
  </sheetData>
  <mergeCells count="6">
    <mergeCell ref="AC3:AD3"/>
    <mergeCell ref="AC4:AD4"/>
    <mergeCell ref="T3:AA3"/>
    <mergeCell ref="T4:AA4"/>
    <mergeCell ref="F3:N3"/>
    <mergeCell ref="F4:N4"/>
  </mergeCells>
  <printOptions horizontalCentered="1" verticalCentered="1"/>
  <pageMargins left="0" right="0" top="0.3" bottom="0.29527559055118113" header="0" footer="0"/>
  <pageSetup paperSize="9" scale="3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5.16</vt:lpstr>
      <vt:lpstr>'T 5.16'!Yazdırma_Alanı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Sevcan Kübra EFE</cp:lastModifiedBy>
  <dcterms:created xsi:type="dcterms:W3CDTF">2025-03-17T20:03:33Z</dcterms:created>
  <dcterms:modified xsi:type="dcterms:W3CDTF">2025-07-01T09:07:42Z</dcterms:modified>
</cp:coreProperties>
</file>