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"/>
    </mc:Choice>
  </mc:AlternateContent>
  <bookViews>
    <workbookView xWindow="0" yWindow="180" windowWidth="9720" windowHeight="5928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5.2'!$C$2:$BQ$36</definedName>
    <definedName name="yedi">'T 5.2'!$T$7:$T$18</definedName>
  </definedNames>
  <calcPr calcId="162913"/>
</workbook>
</file>

<file path=xl/calcChain.xml><?xml version="1.0" encoding="utf-8"?>
<calcChain xmlns="http://schemas.openxmlformats.org/spreadsheetml/2006/main">
  <c r="BN7" i="13" l="1"/>
  <c r="BN8" i="13"/>
  <c r="BN9" i="13"/>
  <c r="AT24" i="13"/>
  <c r="BN24" i="13" s="1"/>
  <c r="AT23" i="13"/>
  <c r="BN23" i="13" s="1"/>
  <c r="AT22" i="13"/>
  <c r="BN22" i="13" s="1"/>
  <c r="BM31" i="13" l="1"/>
  <c r="BM32" i="13"/>
  <c r="BM33" i="13"/>
  <c r="AS30" i="13"/>
  <c r="AS31" i="13"/>
  <c r="AS32" i="13"/>
  <c r="AS33" i="13"/>
  <c r="BM16" i="13"/>
  <c r="BM17" i="13"/>
  <c r="BM18" i="13"/>
  <c r="BM13" i="13" l="1"/>
  <c r="BM14" i="13"/>
  <c r="BM15" i="13"/>
  <c r="BM30" i="13"/>
  <c r="AS29" i="13"/>
  <c r="BM29" i="13" s="1"/>
  <c r="AS28" i="13"/>
  <c r="BM28" i="13" s="1"/>
  <c r="AS27" i="13"/>
  <c r="AS26" i="13"/>
  <c r="AS25" i="13"/>
  <c r="AS24" i="13"/>
  <c r="AS23" i="13"/>
  <c r="AS22" i="13"/>
  <c r="BM10" i="13" l="1"/>
  <c r="BM11" i="13"/>
  <c r="BM12" i="13"/>
  <c r="BM25" i="13" l="1"/>
  <c r="BM26" i="13"/>
  <c r="BM27" i="13"/>
  <c r="BM24" i="13" l="1"/>
  <c r="BM23" i="13"/>
  <c r="BM7" i="13"/>
  <c r="BM9" i="13"/>
  <c r="BM8" i="13"/>
  <c r="BM22" i="13"/>
  <c r="AR31" i="13" l="1"/>
  <c r="BL31" i="13" s="1"/>
  <c r="AR32" i="13"/>
  <c r="BL32" i="13" s="1"/>
  <c r="AR33" i="13"/>
  <c r="AQ33" i="13"/>
  <c r="BL18" i="13"/>
  <c r="BL16" i="13"/>
  <c r="BL17" i="13"/>
  <c r="AR30" i="13"/>
  <c r="AR22" i="13"/>
  <c r="BL33" i="13" l="1"/>
  <c r="BL28" i="13"/>
  <c r="BL29" i="13"/>
  <c r="BL30" i="13"/>
  <c r="AR29" i="13"/>
  <c r="AR28" i="13"/>
  <c r="BL13" i="13"/>
  <c r="BL14" i="13"/>
  <c r="BL15" i="13"/>
  <c r="AR27" i="13" l="1"/>
  <c r="AR26" i="13"/>
  <c r="AR25" i="13"/>
  <c r="AR24" i="13"/>
  <c r="BL10" i="13"/>
  <c r="BL11" i="13"/>
  <c r="BL12" i="13"/>
  <c r="BL9" i="13"/>
  <c r="AR23" i="13" l="1"/>
  <c r="BL22" i="13"/>
  <c r="BL8" i="13"/>
  <c r="BL7" i="13"/>
  <c r="BO7" i="13"/>
  <c r="BK17" i="13" l="1"/>
  <c r="BK16" i="13"/>
  <c r="BK15" i="13"/>
  <c r="BK18" i="13"/>
  <c r="BK33" i="13"/>
  <c r="AQ32" i="13"/>
  <c r="BK32" i="13" s="1"/>
  <c r="AQ31" i="13"/>
  <c r="BK31" i="13" s="1"/>
  <c r="AQ30" i="13"/>
  <c r="BK30" i="13" s="1"/>
  <c r="BK22" i="13"/>
  <c r="BK7" i="13"/>
  <c r="AQ25" i="13"/>
  <c r="AQ24" i="13"/>
  <c r="BL24" i="13" s="1"/>
  <c r="AQ23" i="13"/>
  <c r="BL23" i="13" s="1"/>
  <c r="AQ29" i="13"/>
  <c r="BK29" i="13" s="1"/>
  <c r="AQ28" i="13"/>
  <c r="BK28" i="13" s="1"/>
  <c r="AQ27" i="13"/>
  <c r="BK14" i="13"/>
  <c r="BK13" i="13"/>
  <c r="AQ21" i="13"/>
  <c r="AQ26" i="13"/>
  <c r="BK10" i="13"/>
  <c r="BK11" i="13"/>
  <c r="BK12" i="13"/>
  <c r="AN23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I18" i="13"/>
  <c r="BI17" i="13"/>
  <c r="BI16" i="13"/>
  <c r="BI15" i="13"/>
  <c r="BI14" i="13"/>
  <c r="BI13" i="13"/>
  <c r="BI12" i="13"/>
  <c r="BI11" i="13"/>
  <c r="BI10" i="13"/>
  <c r="BI9" i="13"/>
  <c r="BI8" i="13"/>
  <c r="BI7" i="13"/>
  <c r="BJ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K9" i="13"/>
  <c r="BK8" i="13"/>
  <c r="BJ12" i="13"/>
  <c r="BJ13" i="13"/>
  <c r="BJ14" i="13"/>
  <c r="BJ15" i="13"/>
  <c r="BJ16" i="13"/>
  <c r="BJ17" i="13"/>
  <c r="BJ18" i="13"/>
  <c r="BJ8" i="13"/>
  <c r="BJ9" i="13"/>
  <c r="BJ10" i="13"/>
  <c r="BJ11" i="13"/>
  <c r="BK27" i="13" l="1"/>
  <c r="BL27" i="13"/>
  <c r="BK25" i="13"/>
  <c r="BL25" i="13"/>
  <c r="BK24" i="13"/>
  <c r="BK23" i="13"/>
  <c r="BK26" i="13"/>
  <c r="BL26" i="13"/>
</calcChain>
</file>

<file path=xl/sharedStrings.xml><?xml version="1.0" encoding="utf-8"?>
<sst xmlns="http://schemas.openxmlformats.org/spreadsheetml/2006/main" count="111" uniqueCount="65">
  <si>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</si>
  <si>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</si>
  <si>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</si>
  <si>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</si>
  <si>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</si>
  <si>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</si>
  <si>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</si>
  <si>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</si>
  <si>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</si>
  <si>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</si>
  <si>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</si>
  <si>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</si>
  <si>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</si>
  <si>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</si>
  <si>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</si>
  <si>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</si>
  <si>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</si>
  <si>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</si>
  <si>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</si>
  <si>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</si>
  <si>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</si>
  <si>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</si>
  <si>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</si>
  <si>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</si>
  <si>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</si>
  <si>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</si>
  <si>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</si>
  <si>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</si>
  <si>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</si>
  <si>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</si>
  <si>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</si>
  <si>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</si>
  <si>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</si>
  <si>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</si>
  <si>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</si>
  <si>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</si>
  <si>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</si>
  <si>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</si>
  <si>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</si>
  <si>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</si>
  <si>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</si>
  <si>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</si>
  <si>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</si>
  <si>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</si>
  <si>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</si>
  <si>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</si>
  <si>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</si>
  <si>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</si>
  <si>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</si>
  <si>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</si>
  <si>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</si>
  <si>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</si>
  <si>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</si>
  <si>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</si>
  <si>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</si>
  <si>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</si>
  <si>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</si>
  <si>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</si>
  <si>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</si>
  <si>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</si>
  <si>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</si>
  <si>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</si>
  <si>
    <t>22/21</t>
  </si>
  <si>
    <t>**Data before 2013 is given according to Special Trade System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</si>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</sst>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38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165" fontId="2" fillId="0" borderId="1" xfId="0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0" xfId="0" applyNumberFormat="1" applyFont="1" applyProtection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quotePrefix="1" applyFont="1" applyAlignment="1">
      <alignment horizontal="left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0" xfId="0" applyNumberFormat="1" applyFont="1" applyProtection="1"/>
    <xf numFmtId="165" fontId="5" fillId="0" borderId="0" xfId="0" applyNumberFormat="1" applyFont="1" applyProtection="1"/>
    <xf numFmtId="0" fontId="6" fillId="0" borderId="0" xfId="0" applyFont="1"/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7" xfId="0" applyNumberFormat="1" applyFont="1" applyBorder="1" applyProtection="1"/>
    <xf numFmtId="0" fontId="0" fillId="0" borderId="7" xfId="0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166" fontId="2" fillId="0" borderId="0" xfId="0" applyNumberFormat="1" applyFont="1"/>
    <xf numFmtId="166" fontId="8" fillId="0" borderId="9" xfId="0" applyNumberFormat="1" applyFont="1" applyBorder="1" applyProtection="1"/>
    <xf numFmtId="166" fontId="8" fillId="0" borderId="0" xfId="0" applyNumberFormat="1" applyFont="1" applyBorder="1" applyProtection="1"/>
    <xf numFmtId="165" fontId="8" fillId="0" borderId="9" xfId="0" applyNumberFormat="1" applyFont="1" applyBorder="1" applyProtection="1"/>
    <xf numFmtId="165" fontId="8" fillId="0" borderId="0" xfId="0" applyNumberFormat="1" applyFont="1" applyBorder="1" applyProtection="1"/>
    <xf numFmtId="166" fontId="8" fillId="0" borderId="7" xfId="0" applyNumberFormat="1" applyFont="1" applyBorder="1" applyProtection="1"/>
    <xf numFmtId="165" fontId="8" fillId="0" borderId="7" xfId="0" applyNumberFormat="1" applyFont="1" applyBorder="1" applyProtection="1"/>
    <xf numFmtId="0" fontId="10" fillId="0" borderId="7" xfId="0" applyFont="1" applyBorder="1"/>
    <xf numFmtId="165" fontId="9" fillId="0" borderId="1" xfId="0" applyNumberFormat="1" applyFont="1" applyBorder="1" applyProtection="1"/>
    <xf numFmtId="0" fontId="9" fillId="0" borderId="1" xfId="0" applyFont="1" applyBorder="1"/>
    <xf numFmtId="166" fontId="8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/>
    <xf numFmtId="168" fontId="12" fillId="0" borderId="0" xfId="0" applyNumberFormat="1" applyFont="1" applyAlignment="1">
      <alignment vertical="justify"/>
    </xf>
    <xf numFmtId="3" fontId="13" fillId="0" borderId="0" xfId="0" applyNumberFormat="1" applyFont="1"/>
    <xf numFmtId="3" fontId="15" fillId="0" borderId="0" xfId="4" applyNumberFormat="1" applyFill="1"/>
    <xf numFmtId="0" fontId="3" fillId="0" borderId="9" xfId="0" applyFont="1" applyBorder="1"/>
    <xf numFmtId="0" fontId="2" fillId="0" borderId="9" xfId="0" quotePrefix="1" applyFont="1" applyBorder="1" applyAlignment="1">
      <alignment horizontal="left"/>
    </xf>
    <xf numFmtId="0" fontId="0" fillId="0" borderId="9" xfId="0" applyBorder="1"/>
    <xf numFmtId="0" fontId="2" fillId="0" borderId="9" xfId="0" applyFont="1" applyBorder="1"/>
    <xf numFmtId="166" fontId="2" fillId="0" borderId="9" xfId="0" applyNumberFormat="1" applyFont="1" applyBorder="1"/>
    <xf numFmtId="3" fontId="13" fillId="0" borderId="0" xfId="0" applyNumberFormat="1" applyFont="1" applyBorder="1"/>
    <xf numFmtId="0" fontId="2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66" fontId="8" fillId="0" borderId="9" xfId="0" quotePrefix="1" applyNumberFormat="1" applyFont="1" applyBorder="1" applyAlignment="1" applyProtection="1">
      <alignment horizontal="right"/>
    </xf>
    <xf numFmtId="3" fontId="13" fillId="0" borderId="9" xfId="0" applyNumberFormat="1" applyFont="1" applyBorder="1"/>
    <xf numFmtId="0" fontId="0" fillId="0" borderId="9" xfId="0" applyBorder="1" applyAlignment="1">
      <alignment wrapText="1"/>
    </xf>
    <xf numFmtId="165" fontId="2" fillId="0" borderId="9" xfId="0" applyNumberFormat="1" applyFont="1" applyBorder="1" applyProtection="1"/>
    <xf numFmtId="165" fontId="2" fillId="0" borderId="9" xfId="0" quotePrefix="1" applyNumberFormat="1" applyFont="1" applyBorder="1" applyAlignment="1" applyProtection="1">
      <alignment horizontal="left"/>
    </xf>
    <xf numFmtId="0" fontId="10" fillId="0" borderId="9" xfId="0" applyFont="1" applyBorder="1"/>
    <xf numFmtId="165" fontId="9" fillId="0" borderId="9" xfId="0" applyNumberFormat="1" applyFont="1" applyBorder="1" applyProtection="1"/>
    <xf numFmtId="0" fontId="9" fillId="0" borderId="9" xfId="0" applyFont="1" applyBorder="1"/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6" fontId="8" fillId="0" borderId="0" xfId="0" applyNumberFormat="1" applyFont="1" applyBorder="1"/>
    <xf numFmtId="0" fontId="0" fillId="0" borderId="7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9" fillId="0" borderId="9" xfId="0" applyNumberFormat="1" applyFont="1" applyBorder="1" applyAlignment="1" applyProtection="1">
      <alignment wrapText="1"/>
    </xf>
    <xf numFmtId="165" fontId="9" fillId="0" borderId="7" xfId="0" applyNumberFormat="1" applyFont="1" applyBorder="1" applyAlignment="1" applyProtection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166" fontId="8" fillId="0" borderId="9" xfId="0" applyNumberFormat="1" applyFont="1" applyBorder="1"/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3" fillId="2" borderId="0" xfId="0" applyNumberFormat="1" applyFont="1" applyFill="1" applyProtection="1"/>
    <xf numFmtId="0" fontId="14" fillId="0" borderId="0" xfId="0" applyFont="1" applyAlignment="1">
      <alignment horizontal="left" vertical="center" textRotation="180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9">
    <cellStyle name="Comma 2 2" xfId="7"/>
    <cellStyle name="Normal" xfId="0" builtinId="0"/>
    <cellStyle name="Normal 2" xfId="1"/>
    <cellStyle name="Normal 2 2" xfId="2"/>
    <cellStyle name="Normal 2 3" xfId="8"/>
    <cellStyle name="Normal 3" xfId="3"/>
    <cellStyle name="Normal 4" xfId="6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76"/>
  <sheetViews>
    <sheetView showGridLines="0" tabSelected="1" view="pageBreakPreview" zoomScale="60" zoomScaleNormal="70" workbookViewId="0">
      <selection activeCell="AS11" sqref="AS11"/>
    </sheetView>
  </sheetViews>
  <sheetFormatPr defaultRowHeight="13.2" x14ac:dyDescent="0.25"/>
  <cols>
    <col min="1" max="1" width="10.44140625" customWidth="1"/>
    <col min="2" max="2" width="8.5546875" customWidth="1"/>
    <col min="3" max="3" width="14" customWidth="1"/>
    <col min="4" max="20" width="12.44140625" hidden="1" customWidth="1"/>
    <col min="21" max="22" width="13" hidden="1" customWidth="1"/>
    <col min="23" max="24" width="19" hidden="1" customWidth="1"/>
    <col min="25" max="26" width="18.88671875" hidden="1" customWidth="1"/>
    <col min="27" max="27" width="20" hidden="1" customWidth="1"/>
    <col min="28" max="28" width="19.109375" hidden="1" customWidth="1"/>
    <col min="29" max="39" width="13.44140625" hidden="1" customWidth="1"/>
    <col min="40" max="40" width="13.44140625" bestFit="1" customWidth="1"/>
    <col min="41" max="41" width="16.88671875" bestFit="1" customWidth="1"/>
    <col min="42" max="42" width="13.44140625" customWidth="1"/>
    <col min="43" max="45" width="18.109375" customWidth="1"/>
    <col min="46" max="46" width="12.21875" customWidth="1"/>
    <col min="47" max="47" width="3.44140625" customWidth="1"/>
    <col min="48" max="49" width="16.5546875" hidden="1" customWidth="1"/>
    <col min="50" max="59" width="8" hidden="1" customWidth="1"/>
    <col min="60" max="62" width="9.44140625" hidden="1" customWidth="1"/>
    <col min="63" max="63" width="8" bestFit="1" customWidth="1"/>
    <col min="64" max="66" width="8" customWidth="1"/>
    <col min="67" max="67" width="1.5546875" customWidth="1"/>
    <col min="68" max="68" width="18.5546875" customWidth="1"/>
    <col min="69" max="69" width="2.44140625" customWidth="1"/>
    <col min="70" max="70" width="10.5546875" bestFit="1" customWidth="1"/>
  </cols>
  <sheetData>
    <row r="1" spans="1:72" ht="15.6" x14ac:dyDescent="0.3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72" ht="21" x14ac:dyDescent="0.4">
      <c r="A2" s="99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19" t="s">
        <v>32</v>
      </c>
    </row>
    <row r="3" spans="1:72" ht="21" x14ac:dyDescent="0.4">
      <c r="A3" s="99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19" t="s">
        <v>33</v>
      </c>
    </row>
    <row r="4" spans="1:72" ht="15.75" customHeight="1" x14ac:dyDescent="0.3">
      <c r="A4" s="99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102" t="s">
        <v>27</v>
      </c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83"/>
      <c r="AR4" s="87"/>
      <c r="AS4" s="92"/>
      <c r="AT4" s="96"/>
      <c r="AU4" s="65"/>
      <c r="AV4" s="65"/>
      <c r="AW4" s="65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 t="s">
        <v>55</v>
      </c>
      <c r="BJ4" s="102"/>
      <c r="BK4" s="102"/>
      <c r="BL4" s="87"/>
      <c r="BM4" s="92"/>
      <c r="BN4" s="96"/>
      <c r="BO4" s="65"/>
      <c r="BP4" s="56"/>
      <c r="BQ4" s="9"/>
    </row>
    <row r="5" spans="1:72" ht="15.75" customHeight="1" x14ac:dyDescent="0.3">
      <c r="A5" s="99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103" t="s">
        <v>28</v>
      </c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82"/>
      <c r="AR5" s="84"/>
      <c r="AS5" s="93"/>
      <c r="AT5" s="97"/>
      <c r="AU5" s="74"/>
      <c r="AV5" s="74"/>
      <c r="AW5" s="74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 t="s">
        <v>56</v>
      </c>
      <c r="BJ5" s="103"/>
      <c r="BK5" s="103"/>
      <c r="BL5" s="84"/>
      <c r="BM5" s="93"/>
      <c r="BN5" s="97"/>
      <c r="BO5" s="74"/>
      <c r="BP5" s="6"/>
      <c r="BQ5" s="11"/>
    </row>
    <row r="6" spans="1:72" ht="18.75" customHeight="1" x14ac:dyDescent="0.3">
      <c r="A6" s="99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75">
        <v>2022</v>
      </c>
      <c r="AT6" s="75">
        <v>2023</v>
      </c>
      <c r="AU6" s="60"/>
      <c r="AV6" s="62" t="s">
        <v>31</v>
      </c>
      <c r="AW6" s="62" t="s">
        <v>36</v>
      </c>
      <c r="AX6" s="62" t="s">
        <v>37</v>
      </c>
      <c r="AY6" s="62" t="s">
        <v>38</v>
      </c>
      <c r="AZ6" s="62" t="s">
        <v>39</v>
      </c>
      <c r="BA6" s="62" t="s">
        <v>40</v>
      </c>
      <c r="BB6" s="62" t="s">
        <v>41</v>
      </c>
      <c r="BC6" s="62" t="s">
        <v>42</v>
      </c>
      <c r="BD6" s="62" t="s">
        <v>44</v>
      </c>
      <c r="BE6" s="62" t="s">
        <v>45</v>
      </c>
      <c r="BF6" s="62" t="s">
        <v>46</v>
      </c>
      <c r="BG6" s="62" t="s">
        <v>47</v>
      </c>
      <c r="BH6" s="62" t="s">
        <v>48</v>
      </c>
      <c r="BI6" s="62" t="s">
        <v>49</v>
      </c>
      <c r="BJ6" s="62" t="s">
        <v>50</v>
      </c>
      <c r="BK6" s="62" t="s">
        <v>54</v>
      </c>
      <c r="BL6" s="88" t="s">
        <v>61</v>
      </c>
      <c r="BM6" s="88" t="s">
        <v>62</v>
      </c>
      <c r="BN6" s="88" t="s">
        <v>64</v>
      </c>
      <c r="BO6" s="7"/>
      <c r="BP6" s="6"/>
      <c r="BQ6" s="11"/>
    </row>
    <row r="7" spans="1:72" ht="24.9" customHeight="1" x14ac:dyDescent="0.3">
      <c r="A7" s="99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89">
        <v>19214.491624000002</v>
      </c>
      <c r="AR7" s="89">
        <v>18084.547796999999</v>
      </c>
      <c r="AS7" s="89">
        <v>27843.706407999998</v>
      </c>
      <c r="AT7" s="89">
        <v>33606.397402000002</v>
      </c>
      <c r="AU7" s="64"/>
      <c r="AV7" s="41">
        <v>14.055749504118225</v>
      </c>
      <c r="AW7" s="41">
        <v>12.824044884221777</v>
      </c>
      <c r="AX7" s="41">
        <v>30.0330303614214</v>
      </c>
      <c r="AY7" s="41">
        <v>54.255712858185206</v>
      </c>
      <c r="AZ7" s="41">
        <v>-43.194986556240842</v>
      </c>
      <c r="BA7" s="41">
        <v>25.967837523233797</v>
      </c>
      <c r="BB7" s="41">
        <v>44.59862773658898</v>
      </c>
      <c r="BC7" s="41">
        <v>3.3337969680540311</v>
      </c>
      <c r="BD7" s="41">
        <v>7.6340591803781503</v>
      </c>
      <c r="BE7" s="41">
        <f t="shared" ref="BE7:BN7" si="0">AK7/AJ7*100-100</f>
        <v>2.9378680589400119</v>
      </c>
      <c r="BF7" s="41">
        <f t="shared" si="0"/>
        <v>-15.313838151792467</v>
      </c>
      <c r="BG7" s="41">
        <f t="shared" si="0"/>
        <v>-20.047816262665805</v>
      </c>
      <c r="BH7" s="41">
        <f t="shared" si="0"/>
        <v>18.002402005217675</v>
      </c>
      <c r="BI7" s="41">
        <f t="shared" si="0"/>
        <v>37.825407689420103</v>
      </c>
      <c r="BJ7" s="41">
        <f t="shared" si="0"/>
        <v>-27.110310307655269</v>
      </c>
      <c r="BK7" s="41">
        <f t="shared" si="0"/>
        <v>18.865644421254245</v>
      </c>
      <c r="BL7" s="42">
        <f t="shared" si="0"/>
        <v>-5.8806855216957103</v>
      </c>
      <c r="BM7" s="42">
        <f t="shared" si="0"/>
        <v>53.964073199656781</v>
      </c>
      <c r="BN7" s="42">
        <f t="shared" si="0"/>
        <v>20.696565714197732</v>
      </c>
      <c r="BO7" s="41">
        <f t="shared" ref="BO7" si="1">AU7/AR7*100-100</f>
        <v>-100</v>
      </c>
      <c r="BP7" s="56" t="s">
        <v>26</v>
      </c>
      <c r="BQ7" s="9"/>
      <c r="BS7" s="51"/>
    </row>
    <row r="8" spans="1:72" ht="24.9" customHeight="1" x14ac:dyDescent="0.3">
      <c r="A8" s="99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73">
        <v>17643.937424</v>
      </c>
      <c r="AR8" s="73">
        <v>19303.416140999998</v>
      </c>
      <c r="AS8" s="73">
        <v>27884.534828</v>
      </c>
      <c r="AT8" s="73">
        <v>30700.977102000001</v>
      </c>
      <c r="AU8" s="58"/>
      <c r="AV8" s="42">
        <v>35.578070676861415</v>
      </c>
      <c r="AW8" s="42">
        <v>17.690173150726068</v>
      </c>
      <c r="AX8" s="42">
        <v>16.199693541618743</v>
      </c>
      <c r="AY8" s="42">
        <v>40.79126916514852</v>
      </c>
      <c r="AZ8" s="42">
        <v>-43.377206111593182</v>
      </c>
      <c r="BA8" s="42">
        <v>29.829726967093507</v>
      </c>
      <c r="BB8" s="42">
        <v>48.707897856763225</v>
      </c>
      <c r="BC8" s="42">
        <v>1.5245638901513701</v>
      </c>
      <c r="BD8" s="42">
        <v>9.0391548335065295</v>
      </c>
      <c r="BE8" s="42">
        <f t="shared" ref="BE8:BK9" si="2">AK8/AJ8*100-100</f>
        <v>-7.4544789909025866</v>
      </c>
      <c r="BF8" s="42">
        <f t="shared" si="2"/>
        <v>-5.5614085895116432</v>
      </c>
      <c r="BG8" s="42">
        <f t="shared" si="2"/>
        <v>-9.3859236847507361</v>
      </c>
      <c r="BH8" s="42">
        <f t="shared" si="2"/>
        <v>0.95261248790873765</v>
      </c>
      <c r="BI8" s="42">
        <f t="shared" si="2"/>
        <v>22.198379526235783</v>
      </c>
      <c r="BJ8" s="42">
        <f t="shared" si="2"/>
        <v>-19.221625066442229</v>
      </c>
      <c r="BK8" s="42">
        <f t="shared" si="2"/>
        <v>9.8864789569588822</v>
      </c>
      <c r="BL8" s="42">
        <f t="shared" ref="BL8:BN8" si="3">AR8/AQ8*100-100</f>
        <v>9.4053763461136981</v>
      </c>
      <c r="BM8" s="42">
        <f t="shared" si="3"/>
        <v>44.45388642258979</v>
      </c>
      <c r="BN8" s="42">
        <f t="shared" si="3"/>
        <v>10.100373886000398</v>
      </c>
      <c r="BO8" s="42" t="e">
        <v>#REF!</v>
      </c>
      <c r="BP8" s="6" t="s">
        <v>15</v>
      </c>
      <c r="BQ8" s="11"/>
      <c r="BR8" s="52"/>
      <c r="BT8" s="51"/>
    </row>
    <row r="9" spans="1:72" ht="24.9" customHeight="1" x14ac:dyDescent="0.3">
      <c r="A9" s="99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73">
        <v>18822.235049999999</v>
      </c>
      <c r="AR9" s="73">
        <v>23628.398896999999</v>
      </c>
      <c r="AS9" s="73">
        <v>30876.643030000003</v>
      </c>
      <c r="AT9" s="73">
        <v>32169</v>
      </c>
      <c r="AU9" s="58"/>
      <c r="AV9" s="42">
        <v>20.639947953269711</v>
      </c>
      <c r="AW9" s="42">
        <v>13.815461002522312</v>
      </c>
      <c r="AX9" s="42">
        <v>14.038454921716379</v>
      </c>
      <c r="AY9" s="42">
        <v>27.035241500204222</v>
      </c>
      <c r="AZ9" s="42">
        <v>-37.413853490682548</v>
      </c>
      <c r="BA9" s="42">
        <v>42.769142013423334</v>
      </c>
      <c r="BB9" s="42">
        <v>44.076405363511441</v>
      </c>
      <c r="BC9" s="42">
        <v>-4.4631647622189519</v>
      </c>
      <c r="BD9" s="42">
        <v>-0.57135160521423245</v>
      </c>
      <c r="BE9" s="42">
        <f t="shared" si="2"/>
        <v>-0.1775159533367372</v>
      </c>
      <c r="BF9" s="42">
        <f t="shared" si="2"/>
        <v>-8.2483582347933151</v>
      </c>
      <c r="BG9" s="42">
        <f t="shared" si="2"/>
        <v>-6.5360593381194718</v>
      </c>
      <c r="BH9" s="42">
        <f t="shared" si="2"/>
        <v>6.522502450130105</v>
      </c>
      <c r="BI9" s="42">
        <f t="shared" si="2"/>
        <v>14.497679226368703</v>
      </c>
      <c r="BJ9" s="42">
        <f t="shared" si="2"/>
        <v>-18.020479052011623</v>
      </c>
      <c r="BK9" s="42">
        <f t="shared" si="2"/>
        <v>3.1328428437675342</v>
      </c>
      <c r="BL9" s="42">
        <f>AR9/AQ9*100-100</f>
        <v>25.534501265300065</v>
      </c>
      <c r="BM9" s="42">
        <f>AS9/AR9*100-100</f>
        <v>30.675985133805597</v>
      </c>
      <c r="BN9" s="42">
        <f>AT9/AS9*100-100</f>
        <v>4.1855488264845917</v>
      </c>
      <c r="BO9" s="42" t="e">
        <v>#REF!</v>
      </c>
      <c r="BP9" s="6" t="s">
        <v>16</v>
      </c>
      <c r="BQ9" s="11"/>
      <c r="BR9" s="52"/>
      <c r="BT9" s="51"/>
    </row>
    <row r="10" spans="1:72" ht="24.9" customHeight="1" x14ac:dyDescent="0.3">
      <c r="A10" s="99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13559.416622999999</v>
      </c>
      <c r="AR10" s="73">
        <v>21841.014328000001</v>
      </c>
      <c r="AS10" s="73">
        <v>29478.641132000001</v>
      </c>
      <c r="AT10" s="73"/>
      <c r="AU10" s="58"/>
      <c r="AV10" s="42">
        <v>20.971492994131125</v>
      </c>
      <c r="AW10" s="42">
        <v>20.755579470695594</v>
      </c>
      <c r="AX10" s="42">
        <v>11.497088380596153</v>
      </c>
      <c r="AY10" s="42">
        <v>38.471089350610754</v>
      </c>
      <c r="AZ10" s="42">
        <v>-43.42862248420947</v>
      </c>
      <c r="BA10" s="42">
        <v>47.657549917903793</v>
      </c>
      <c r="BB10" s="42">
        <v>40.218667700442296</v>
      </c>
      <c r="BC10" s="42">
        <v>-8.0208449444784549</v>
      </c>
      <c r="BD10" s="42">
        <v>18.431806406602263</v>
      </c>
      <c r="BE10" s="42">
        <f t="shared" ref="BE10:BJ12" si="4">AK10/AJ10*100-100</f>
        <v>-9.5508121724822672</v>
      </c>
      <c r="BF10" s="42">
        <f t="shared" si="4"/>
        <v>-12.441473415062319</v>
      </c>
      <c r="BG10" s="42">
        <f t="shared" si="4"/>
        <v>-12.60092564416567</v>
      </c>
      <c r="BH10" s="42">
        <f t="shared" si="4"/>
        <v>8.9495284417980372</v>
      </c>
      <c r="BI10" s="42">
        <f t="shared" si="4"/>
        <v>18.696258958138955</v>
      </c>
      <c r="BJ10" s="42">
        <f t="shared" si="4"/>
        <v>-14.7632762012732</v>
      </c>
      <c r="BK10" s="42">
        <f t="shared" ref="BK10:BK18" si="5">AQ10/AP10*100-100</f>
        <v>-24.974792537230144</v>
      </c>
      <c r="BL10" s="42">
        <f t="shared" ref="BL10:BL17" si="6">AR10/AQ10*100-100</f>
        <v>61.07635700899138</v>
      </c>
      <c r="BM10" s="42">
        <f t="shared" ref="BM10:BM18" si="7">AS10/AR10*100-100</f>
        <v>34.969194604705791</v>
      </c>
      <c r="BN10" s="42"/>
      <c r="BO10" s="42" t="e">
        <v>#REF!</v>
      </c>
      <c r="BP10" s="6" t="s">
        <v>17</v>
      </c>
      <c r="BQ10" s="11"/>
      <c r="BR10" s="52"/>
      <c r="BT10" s="51"/>
    </row>
    <row r="11" spans="1:72" ht="24.9" customHeight="1" x14ac:dyDescent="0.3">
      <c r="A11" s="99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13393.63335</v>
      </c>
      <c r="AR11" s="73">
        <v>20626.444715000001</v>
      </c>
      <c r="AS11" s="73">
        <v>29588.434093</v>
      </c>
      <c r="AT11" s="73"/>
      <c r="AU11" s="42"/>
      <c r="AV11" s="42">
        <v>22.790250218607099</v>
      </c>
      <c r="AW11" s="42">
        <v>29.379256208766662</v>
      </c>
      <c r="AX11" s="42">
        <v>17.653362923187515</v>
      </c>
      <c r="AY11" s="42">
        <v>29.266371517408317</v>
      </c>
      <c r="AZ11" s="42">
        <v>-43.708570774508949</v>
      </c>
      <c r="BA11" s="42">
        <v>35.503322182568212</v>
      </c>
      <c r="BB11" s="42">
        <v>43.330800208925154</v>
      </c>
      <c r="BC11" s="42">
        <v>3.0483828314882118</v>
      </c>
      <c r="BD11" s="42">
        <v>6.8727414275885792</v>
      </c>
      <c r="BE11" s="42">
        <f t="shared" si="4"/>
        <v>-9.8932276988930283</v>
      </c>
      <c r="BF11" s="42">
        <f t="shared" si="4"/>
        <v>-14.714986432904468</v>
      </c>
      <c r="BG11" s="42">
        <f t="shared" si="4"/>
        <v>-3.465073945593403</v>
      </c>
      <c r="BH11" s="42">
        <f t="shared" si="4"/>
        <v>20.68373472040183</v>
      </c>
      <c r="BI11" s="42">
        <f t="shared" si="4"/>
        <v>8.658952027672683</v>
      </c>
      <c r="BJ11" s="42">
        <f t="shared" si="4"/>
        <v>-20.049578927936508</v>
      </c>
      <c r="BK11" s="42">
        <f t="shared" si="5"/>
        <v>-27.762213665945055</v>
      </c>
      <c r="BL11" s="42">
        <f t="shared" si="6"/>
        <v>54.001861750232251</v>
      </c>
      <c r="BM11" s="42">
        <f t="shared" si="7"/>
        <v>43.449026246790112</v>
      </c>
      <c r="BN11" s="42"/>
      <c r="BO11" s="42" t="e">
        <v>#REF!</v>
      </c>
      <c r="BP11" s="6" t="s">
        <v>18</v>
      </c>
      <c r="BQ11" s="11"/>
      <c r="BR11" s="52"/>
      <c r="BT11" s="51"/>
    </row>
    <row r="12" spans="1:72" ht="24.9" customHeight="1" x14ac:dyDescent="0.3">
      <c r="A12" s="99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16317.886776000001</v>
      </c>
      <c r="AR12" s="73">
        <v>22625.782335</v>
      </c>
      <c r="AS12" s="73">
        <v>31595.055576000002</v>
      </c>
      <c r="AT12" s="73"/>
      <c r="AU12" s="42"/>
      <c r="AV12" s="42">
        <v>17.474907202466028</v>
      </c>
      <c r="AW12" s="42">
        <v>25.3151666254074</v>
      </c>
      <c r="AX12" s="42">
        <v>14.441374119005587</v>
      </c>
      <c r="AY12" s="42">
        <v>36.52488885446823</v>
      </c>
      <c r="AZ12" s="42">
        <v>-35.817281555908664</v>
      </c>
      <c r="BA12" s="42">
        <v>21.859152410588933</v>
      </c>
      <c r="BB12" s="42">
        <v>41.831178900669812</v>
      </c>
      <c r="BC12" s="42">
        <v>-5.4031488755560133</v>
      </c>
      <c r="BD12" s="42">
        <v>2.8128890223576377</v>
      </c>
      <c r="BE12" s="42">
        <f t="shared" si="4"/>
        <v>-0.64558513406664986</v>
      </c>
      <c r="BF12" s="42">
        <f t="shared" si="4"/>
        <v>-13.079912875703016</v>
      </c>
      <c r="BG12" s="42">
        <f t="shared" si="4"/>
        <v>6.0415674288918524</v>
      </c>
      <c r="BH12" s="42">
        <f t="shared" si="4"/>
        <v>-1.4926587275163143</v>
      </c>
      <c r="BI12" s="42">
        <f t="shared" si="4"/>
        <v>-0.14064826894421856</v>
      </c>
      <c r="BJ12" s="42">
        <f t="shared" si="4"/>
        <v>-22.916718581414898</v>
      </c>
      <c r="BK12" s="42">
        <f t="shared" si="5"/>
        <v>8.3221948289885717</v>
      </c>
      <c r="BL12" s="42">
        <f t="shared" si="6"/>
        <v>38.656326309835151</v>
      </c>
      <c r="BM12" s="42">
        <f t="shared" si="7"/>
        <v>39.641825896669047</v>
      </c>
      <c r="BN12" s="42"/>
      <c r="BO12" s="42" t="e">
        <v>#REF!</v>
      </c>
      <c r="BP12" s="6" t="s">
        <v>19</v>
      </c>
      <c r="BQ12" s="11"/>
      <c r="BR12" s="52"/>
      <c r="BT12" s="50"/>
    </row>
    <row r="13" spans="1:72" ht="24.9" customHeight="1" x14ac:dyDescent="0.3">
      <c r="A13" s="99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17717.764269000003</v>
      </c>
      <c r="AR13" s="73">
        <v>20690.931181</v>
      </c>
      <c r="AS13" s="73">
        <v>29238.596901000001</v>
      </c>
      <c r="AT13" s="73"/>
      <c r="AU13" s="42"/>
      <c r="AV13" s="42">
        <v>9.940543511815207</v>
      </c>
      <c r="AW13" s="42">
        <v>22.02203159287086</v>
      </c>
      <c r="AX13" s="42">
        <v>29.930260602968048</v>
      </c>
      <c r="AY13" s="42">
        <v>35.121485501672254</v>
      </c>
      <c r="AZ13" s="42">
        <v>-37.461603680011812</v>
      </c>
      <c r="BA13" s="42">
        <v>25.063168253561457</v>
      </c>
      <c r="BB13" s="42">
        <v>30.990679729690072</v>
      </c>
      <c r="BC13" s="42">
        <v>-1.0735575217734947</v>
      </c>
      <c r="BD13" s="42">
        <v>10.226256626384369</v>
      </c>
      <c r="BE13" s="42">
        <f t="shared" ref="BE13:BJ18" si="8">AK13/AJ13*100-100</f>
        <v>-13.393945248040964</v>
      </c>
      <c r="BF13" s="42">
        <f t="shared" si="8"/>
        <v>-8.631491823357365</v>
      </c>
      <c r="BG13" s="42">
        <f t="shared" si="8"/>
        <v>-20.279107941947956</v>
      </c>
      <c r="BH13" s="42">
        <f t="shared" si="8"/>
        <v>44.668834152956833</v>
      </c>
      <c r="BI13" s="42">
        <f t="shared" si="8"/>
        <v>-4.2420297417810104</v>
      </c>
      <c r="BJ13" s="42">
        <f t="shared" si="8"/>
        <v>-8.2488365402591768</v>
      </c>
      <c r="BK13" s="42">
        <f t="shared" si="5"/>
        <v>-7.8599237606286891</v>
      </c>
      <c r="BL13" s="42">
        <f>AR13/AQ13*100-100</f>
        <v>16.780711532560673</v>
      </c>
      <c r="BM13" s="42">
        <f t="shared" si="7"/>
        <v>41.311169831975093</v>
      </c>
      <c r="BN13" s="42"/>
      <c r="BO13" s="42" t="e">
        <v>#REF!</v>
      </c>
      <c r="BP13" s="6" t="s">
        <v>20</v>
      </c>
      <c r="BQ13" s="11"/>
      <c r="BR13" s="52"/>
      <c r="BT13" s="50"/>
    </row>
    <row r="14" spans="1:72" ht="24.9" customHeight="1" x14ac:dyDescent="0.3">
      <c r="A14" s="99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18756.859122999998</v>
      </c>
      <c r="AR14" s="73">
        <v>23175.038070999999</v>
      </c>
      <c r="AS14" s="73">
        <v>32531.361682999999</v>
      </c>
      <c r="AT14" s="73"/>
      <c r="AU14" s="42"/>
      <c r="AV14" s="42">
        <v>30.302042406535918</v>
      </c>
      <c r="AW14" s="42">
        <v>19.508087972146669</v>
      </c>
      <c r="AX14" s="42">
        <v>19.59566000088661</v>
      </c>
      <c r="AY14" s="42">
        <v>31.124987926780477</v>
      </c>
      <c r="AZ14" s="42">
        <v>-33.453104765251069</v>
      </c>
      <c r="BA14" s="42">
        <v>20.473320884214075</v>
      </c>
      <c r="BB14" s="42">
        <v>27.506634590126737</v>
      </c>
      <c r="BC14" s="42">
        <v>-4.3240269969693941</v>
      </c>
      <c r="BD14" s="42">
        <v>-3.346587763124603</v>
      </c>
      <c r="BE14" s="42">
        <f t="shared" si="8"/>
        <v>6.1662457739426628</v>
      </c>
      <c r="BF14" s="42">
        <f t="shared" si="8"/>
        <v>-19.03905459725604</v>
      </c>
      <c r="BG14" s="42">
        <f t="shared" si="8"/>
        <v>2.6712773019248033</v>
      </c>
      <c r="BH14" s="42">
        <f t="shared" si="8"/>
        <v>15.502638681711673</v>
      </c>
      <c r="BI14" s="42">
        <f t="shared" si="8"/>
        <v>-20.059757504835829</v>
      </c>
      <c r="BJ14" s="42">
        <f t="shared" si="8"/>
        <v>-2.0339961713162324E-2</v>
      </c>
      <c r="BK14" s="42">
        <f t="shared" si="5"/>
        <v>20.516657939756698</v>
      </c>
      <c r="BL14" s="42">
        <f t="shared" si="6"/>
        <v>23.55500416688821</v>
      </c>
      <c r="BM14" s="42">
        <f t="shared" si="7"/>
        <v>40.372419597912142</v>
      </c>
      <c r="BN14" s="42"/>
      <c r="BO14" s="42" t="e">
        <v>#REF!</v>
      </c>
      <c r="BP14" s="6" t="s">
        <v>21</v>
      </c>
      <c r="BQ14" s="11"/>
      <c r="BR14" s="52"/>
      <c r="BT14" s="50"/>
    </row>
    <row r="15" spans="1:72" ht="24.9" customHeight="1" x14ac:dyDescent="0.3">
      <c r="A15" s="99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20846.823009</v>
      </c>
      <c r="AR15" s="73">
        <v>23327.636358</v>
      </c>
      <c r="AS15" s="73">
        <v>32204.098826999998</v>
      </c>
      <c r="AT15" s="73"/>
      <c r="AU15" s="42"/>
      <c r="AV15" s="42">
        <v>22.145476326555141</v>
      </c>
      <c r="AW15" s="42">
        <v>17.239534788255767</v>
      </c>
      <c r="AX15" s="42">
        <v>18.975639420141107</v>
      </c>
      <c r="AY15" s="42">
        <v>23.690834886556985</v>
      </c>
      <c r="AZ15" s="42">
        <v>-30.191164702818085</v>
      </c>
      <c r="BA15" s="42">
        <v>25.300380567710803</v>
      </c>
      <c r="BB15" s="42">
        <v>35.540884943265127</v>
      </c>
      <c r="BC15" s="42">
        <v>-6.0337731561740355</v>
      </c>
      <c r="BD15" s="42">
        <v>3.4958007890801213</v>
      </c>
      <c r="BE15" s="42">
        <f t="shared" si="8"/>
        <v>0.63680357334612836</v>
      </c>
      <c r="BF15" s="42">
        <f t="shared" si="8"/>
        <v>-25.864201642564154</v>
      </c>
      <c r="BG15" s="42">
        <f t="shared" si="8"/>
        <v>-1.6845632345669088</v>
      </c>
      <c r="BH15" s="42">
        <f t="shared" si="8"/>
        <v>32.907742416112001</v>
      </c>
      <c r="BI15" s="42">
        <f t="shared" si="8"/>
        <v>-18.570536370489279</v>
      </c>
      <c r="BJ15" s="42">
        <f t="shared" si="8"/>
        <v>5.4930796657259862E-2</v>
      </c>
      <c r="BK15" s="42">
        <f>AQ15/AP15*100-100</f>
        <v>23.058082414463527</v>
      </c>
      <c r="BL15" s="42">
        <f t="shared" si="6"/>
        <v>11.900198643836447</v>
      </c>
      <c r="BM15" s="42">
        <f t="shared" si="7"/>
        <v>38.051272459740204</v>
      </c>
      <c r="BN15" s="42"/>
      <c r="BO15" s="42" t="e">
        <v>#REF!</v>
      </c>
      <c r="BP15" s="6" t="s">
        <v>22</v>
      </c>
      <c r="BQ15" s="11"/>
      <c r="BR15" s="52"/>
      <c r="BT15" s="50"/>
    </row>
    <row r="16" spans="1:72" ht="24.9" customHeight="1" x14ac:dyDescent="0.3">
      <c r="A16" s="99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19714.266716999999</v>
      </c>
      <c r="AR16" s="73">
        <v>22223.341234</v>
      </c>
      <c r="AS16" s="73">
        <v>29202.458897</v>
      </c>
      <c r="AT16" s="73"/>
      <c r="AU16" s="42"/>
      <c r="AV16" s="42">
        <v>24.756685261383609</v>
      </c>
      <c r="AW16" s="42">
        <v>10.998670412941138</v>
      </c>
      <c r="AX16" s="42">
        <v>39.528133078579174</v>
      </c>
      <c r="AY16" s="42">
        <v>-4.3776698726604337</v>
      </c>
      <c r="AZ16" s="42">
        <v>-14.522034321958841</v>
      </c>
      <c r="BA16" s="42">
        <v>35.421189636217093</v>
      </c>
      <c r="BB16" s="42">
        <v>15.16203943726488</v>
      </c>
      <c r="BC16" s="42">
        <v>-5.6855285292458149</v>
      </c>
      <c r="BD16" s="42">
        <v>3.7044290962388544</v>
      </c>
      <c r="BE16" s="42">
        <f t="shared" si="8"/>
        <v>-1.9210177248920388</v>
      </c>
      <c r="BF16" s="42">
        <f t="shared" si="8"/>
        <v>-13.360411976094028</v>
      </c>
      <c r="BG16" s="42">
        <f t="shared" si="8"/>
        <v>-2.0042774518812223</v>
      </c>
      <c r="BH16" s="42">
        <f t="shared" si="8"/>
        <v>27.193463336756651</v>
      </c>
      <c r="BI16" s="42">
        <f t="shared" si="8"/>
        <v>-24.248885136215122</v>
      </c>
      <c r="BJ16" s="42">
        <f t="shared" si="8"/>
        <v>10.814043873833711</v>
      </c>
      <c r="BK16" s="42">
        <f>AQ16/AP16*100-100</f>
        <v>8.4604096816623979</v>
      </c>
      <c r="BL16" s="42">
        <f t="shared" si="6"/>
        <v>12.727201843304556</v>
      </c>
      <c r="BM16" s="42">
        <f t="shared" si="7"/>
        <v>31.404448095871771</v>
      </c>
      <c r="BN16" s="42"/>
      <c r="BO16" s="42" t="e">
        <v>#REF!</v>
      </c>
      <c r="BP16" s="6" t="s">
        <v>23</v>
      </c>
      <c r="BQ16" s="11"/>
      <c r="BR16" s="52"/>
      <c r="BT16" s="50"/>
    </row>
    <row r="17" spans="1:72" ht="24.9" customHeight="1" x14ac:dyDescent="0.3">
      <c r="A17" s="99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21142.702149999997</v>
      </c>
      <c r="AR17" s="73">
        <v>26901.446712000001</v>
      </c>
      <c r="AS17" s="73">
        <v>30655.176602000003</v>
      </c>
      <c r="AT17" s="73"/>
      <c r="AU17" s="42"/>
      <c r="AV17" s="42">
        <v>12.896488708125659</v>
      </c>
      <c r="AW17" s="42">
        <v>33.323711820584236</v>
      </c>
      <c r="AX17" s="42">
        <v>28.963569065681526</v>
      </c>
      <c r="AY17" s="42">
        <v>-27.4074691962293</v>
      </c>
      <c r="AZ17" s="42">
        <v>4.505988861939116</v>
      </c>
      <c r="BA17" s="42">
        <v>35.801229963338443</v>
      </c>
      <c r="BB17" s="42">
        <v>8.8389960345016618</v>
      </c>
      <c r="BC17" s="42">
        <v>12.32578308336663</v>
      </c>
      <c r="BD17" s="42">
        <v>2.225684893076135</v>
      </c>
      <c r="BE17" s="42">
        <f t="shared" si="8"/>
        <v>-0.95526735235095828</v>
      </c>
      <c r="BF17" s="42">
        <f t="shared" si="8"/>
        <v>-25.108625112118105</v>
      </c>
      <c r="BG17" s="42">
        <f t="shared" si="8"/>
        <v>4.7138652507932193</v>
      </c>
      <c r="BH17" s="42">
        <f t="shared" si="8"/>
        <v>23.272059369726918</v>
      </c>
      <c r="BI17" s="42">
        <f t="shared" si="8"/>
        <v>-22.346435792126158</v>
      </c>
      <c r="BJ17" s="42">
        <f t="shared" si="8"/>
        <v>11.862102361331338</v>
      </c>
      <c r="BK17" s="42">
        <f>AQ17/AP17*100-100</f>
        <v>15.987894019519359</v>
      </c>
      <c r="BL17" s="42">
        <f t="shared" si="6"/>
        <v>27.237505031966805</v>
      </c>
      <c r="BM17" s="42">
        <f t="shared" si="7"/>
        <v>13.953635766085284</v>
      </c>
      <c r="BN17" s="42"/>
      <c r="BO17" s="42" t="e">
        <v>#REF!</v>
      </c>
      <c r="BP17" s="6" t="s">
        <v>24</v>
      </c>
      <c r="BQ17" s="11"/>
      <c r="BR17" s="52"/>
      <c r="BT17" s="50"/>
    </row>
    <row r="18" spans="1:72" ht="24.9" customHeight="1" x14ac:dyDescent="0.3">
      <c r="A18" s="99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22386.790723000002</v>
      </c>
      <c r="AR18" s="73">
        <v>29065.80732</v>
      </c>
      <c r="AS18" s="73">
        <v>32610.206617</v>
      </c>
      <c r="AT18" s="73"/>
      <c r="AU18" s="44"/>
      <c r="AV18" s="44">
        <v>11.538668378166378</v>
      </c>
      <c r="AW18" s="44">
        <v>11.685820736180247</v>
      </c>
      <c r="AX18" s="44">
        <v>23.544932169194752</v>
      </c>
      <c r="AY18" s="44">
        <v>-29.249317243185004</v>
      </c>
      <c r="AZ18" s="44">
        <v>31.692936342797651</v>
      </c>
      <c r="BA18" s="44">
        <v>36.881646570785222</v>
      </c>
      <c r="BB18" s="44">
        <v>0.17021562887995856</v>
      </c>
      <c r="BC18" s="42">
        <v>-3.7214444782468235</v>
      </c>
      <c r="BD18" s="42">
        <v>16.701650825516239</v>
      </c>
      <c r="BE18" s="42">
        <f t="shared" si="8"/>
        <v>-6.1006215217686872</v>
      </c>
      <c r="BF18" s="42">
        <f t="shared" si="8"/>
        <v>-16.499809625456436</v>
      </c>
      <c r="BG18" s="42">
        <f t="shared" si="8"/>
        <v>0.33056745626379325</v>
      </c>
      <c r="BH18" s="42">
        <f t="shared" si="8"/>
        <v>25.795339841918732</v>
      </c>
      <c r="BI18" s="42">
        <f t="shared" si="8"/>
        <v>-28.281432594884407</v>
      </c>
      <c r="BJ18" s="42">
        <f t="shared" si="8"/>
        <v>19.768574412448615</v>
      </c>
      <c r="BK18" s="42">
        <f t="shared" si="5"/>
        <v>11.62777229325755</v>
      </c>
      <c r="BL18" s="42">
        <f>AR18/AQ18*100-100</f>
        <v>29.834631857875166</v>
      </c>
      <c r="BM18" s="42">
        <f t="shared" si="7"/>
        <v>12.194394802036413</v>
      </c>
      <c r="BN18" s="42"/>
      <c r="BO18" s="44" t="e">
        <v>#REF!</v>
      </c>
      <c r="BP18" s="15" t="s">
        <v>25</v>
      </c>
      <c r="BQ18" s="16"/>
      <c r="BR18" s="52"/>
      <c r="BT18" s="50"/>
    </row>
    <row r="19" spans="1:72" ht="33.75" customHeight="1" x14ac:dyDescent="0.3">
      <c r="A19" s="99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100" t="s">
        <v>29</v>
      </c>
      <c r="AD19" s="100"/>
      <c r="AE19" s="100"/>
      <c r="AF19" s="100"/>
      <c r="AG19" s="100"/>
      <c r="AH19" s="100"/>
      <c r="AI19" s="100"/>
      <c r="AJ19" s="100"/>
      <c r="AK19" s="100"/>
      <c r="AL19" s="100"/>
      <c r="AM19" s="76"/>
      <c r="AN19" s="100" t="s">
        <v>57</v>
      </c>
      <c r="AO19" s="100"/>
      <c r="AP19" s="100"/>
      <c r="AQ19" s="76"/>
      <c r="AR19" s="85"/>
      <c r="AS19" s="90"/>
      <c r="AT19" s="94"/>
      <c r="AU19" s="65"/>
      <c r="AV19" s="65"/>
      <c r="AW19" s="65"/>
      <c r="AX19" s="102" t="s">
        <v>59</v>
      </c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56"/>
      <c r="BQ19" s="9"/>
      <c r="BT19" s="50"/>
    </row>
    <row r="20" spans="1:72" ht="37.5" customHeight="1" x14ac:dyDescent="0.3">
      <c r="A20" s="99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101" t="s">
        <v>30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77"/>
      <c r="AN20" s="77"/>
      <c r="AO20" s="77" t="s">
        <v>60</v>
      </c>
      <c r="AP20" s="77"/>
      <c r="AQ20" s="77"/>
      <c r="AR20" s="86"/>
      <c r="AS20" s="91"/>
      <c r="AT20" s="95"/>
      <c r="AU20" s="74"/>
      <c r="AV20" s="74"/>
      <c r="AW20" s="74"/>
      <c r="AX20" s="103" t="s">
        <v>43</v>
      </c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 t="s">
        <v>58</v>
      </c>
      <c r="BJ20" s="103"/>
      <c r="BK20" s="103"/>
      <c r="BL20" s="84"/>
      <c r="BM20" s="93"/>
      <c r="BN20" s="97"/>
      <c r="BO20" s="74"/>
      <c r="BP20" s="6"/>
      <c r="BQ20" s="11"/>
    </row>
    <row r="21" spans="1:72" ht="23.25" customHeight="1" x14ac:dyDescent="0.3">
      <c r="A21" s="99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>
        <v>2021</v>
      </c>
      <c r="AS21" s="75">
        <v>2022</v>
      </c>
      <c r="AT21" s="75"/>
      <c r="AU21" s="60"/>
      <c r="AV21" s="62" t="s">
        <v>31</v>
      </c>
      <c r="AW21" s="62" t="s">
        <v>36</v>
      </c>
      <c r="AX21" s="62" t="s">
        <v>37</v>
      </c>
      <c r="AY21" s="62" t="s">
        <v>38</v>
      </c>
      <c r="AZ21" s="62" t="s">
        <v>39</v>
      </c>
      <c r="BA21" s="62" t="s">
        <v>40</v>
      </c>
      <c r="BB21" s="62" t="s">
        <v>41</v>
      </c>
      <c r="BC21" s="62" t="s">
        <v>42</v>
      </c>
      <c r="BD21" s="62" t="s">
        <v>44</v>
      </c>
      <c r="BE21" s="62" t="s">
        <v>45</v>
      </c>
      <c r="BF21" s="62" t="s">
        <v>46</v>
      </c>
      <c r="BG21" s="62" t="s">
        <v>47</v>
      </c>
      <c r="BH21" s="62" t="s">
        <v>48</v>
      </c>
      <c r="BI21" s="62" t="s">
        <v>49</v>
      </c>
      <c r="BJ21" s="62" t="s">
        <v>50</v>
      </c>
      <c r="BK21" s="88" t="s">
        <v>54</v>
      </c>
      <c r="BL21" s="88" t="s">
        <v>61</v>
      </c>
      <c r="BM21" s="88" t="s">
        <v>62</v>
      </c>
      <c r="BN21" s="62" t="s">
        <v>64</v>
      </c>
      <c r="BO21" s="62"/>
      <c r="BP21" s="6"/>
      <c r="BQ21" s="11"/>
    </row>
    <row r="22" spans="1:72" ht="24.9" customHeight="1" x14ac:dyDescent="0.3">
      <c r="A22" s="99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18084.547796999999</v>
      </c>
      <c r="AS22" s="39">
        <f>AS7</f>
        <v>27843.706407999998</v>
      </c>
      <c r="AT22" s="39">
        <f>AT7</f>
        <v>33606.397402000002</v>
      </c>
      <c r="AU22" s="41"/>
      <c r="AV22" s="41">
        <v>14.055749504118225</v>
      </c>
      <c r="AW22" s="41">
        <v>12.824044884221777</v>
      </c>
      <c r="AX22" s="41">
        <v>30.033030361421368</v>
      </c>
      <c r="AY22" s="41">
        <v>54.255712858185206</v>
      </c>
      <c r="AZ22" s="41">
        <v>-43.194986556240842</v>
      </c>
      <c r="BA22" s="41">
        <v>25.967837523233797</v>
      </c>
      <c r="BB22" s="41">
        <v>44.59862773658898</v>
      </c>
      <c r="BC22" s="41">
        <v>3.3337969680540311</v>
      </c>
      <c r="BD22" s="41">
        <v>7.634059180378145</v>
      </c>
      <c r="BE22" s="41">
        <v>2.9378680589400119</v>
      </c>
      <c r="BF22" s="41">
        <v>-15.313838151792467</v>
      </c>
      <c r="BG22" s="41">
        <v>-20.047816262665805</v>
      </c>
      <c r="BH22" s="41">
        <v>18.002402005217675</v>
      </c>
      <c r="BI22" s="41">
        <v>37.825407689420103</v>
      </c>
      <c r="BJ22" s="41">
        <v>-27.110310307655269</v>
      </c>
      <c r="BK22" s="42">
        <f>AQ22/AP22*100-100</f>
        <v>18.801388661461132</v>
      </c>
      <c r="BL22" s="42">
        <f>AR22/AQ22*100-100</f>
        <v>-5.8297794832129028</v>
      </c>
      <c r="BM22" s="42">
        <f>AS22/AR22*100-100</f>
        <v>53.964073199656781</v>
      </c>
      <c r="BN22" s="42">
        <f>AT22/AS22*100-100</f>
        <v>20.696565714197732</v>
      </c>
      <c r="BO22" s="41" t="e">
        <v>#REF!</v>
      </c>
      <c r="BP22" s="56" t="s">
        <v>26</v>
      </c>
      <c r="BQ22" s="9"/>
    </row>
    <row r="23" spans="1:72" ht="24.9" customHeight="1" x14ac:dyDescent="0.3">
      <c r="A23" s="99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9">SUM(AK7:AK8)</f>
        <v>38968.291788999995</v>
      </c>
      <c r="AL23" s="40">
        <f t="shared" si="9"/>
        <v>34837.038602000001</v>
      </c>
      <c r="AM23" s="40">
        <f t="shared" si="9"/>
        <v>29748.857126999999</v>
      </c>
      <c r="AN23" s="40">
        <f>SUM(AN7:AN8)</f>
        <v>32357.154123</v>
      </c>
      <c r="AO23" s="40">
        <f t="shared" si="9"/>
        <v>42054.429097999993</v>
      </c>
      <c r="AP23" s="40">
        <f t="shared" si="9"/>
        <v>32221.395978</v>
      </c>
      <c r="AQ23" s="40">
        <f>SUM(AQ7:AQ8)</f>
        <v>36858.429048000005</v>
      </c>
      <c r="AR23" s="40">
        <f>SUM(AR7:AR8)</f>
        <v>37387.963938000001</v>
      </c>
      <c r="AS23" s="40">
        <f>SUM(AS7:AS8)</f>
        <v>55728.241236000002</v>
      </c>
      <c r="AT23" s="40">
        <f>SUM(AT7:AT8)</f>
        <v>64307.374504000007</v>
      </c>
      <c r="AU23" s="42"/>
      <c r="AV23" s="42">
        <v>24.652494475309624</v>
      </c>
      <c r="AW23" s="42">
        <v>15.42993082290765</v>
      </c>
      <c r="AX23" s="42">
        <v>22.480011521695545</v>
      </c>
      <c r="AY23" s="42">
        <v>47.281072874759872</v>
      </c>
      <c r="AZ23" s="42">
        <v>-43.285217842421766</v>
      </c>
      <c r="BA23" s="42">
        <v>27.877062154113787</v>
      </c>
      <c r="BB23" s="42">
        <v>46.661172465177458</v>
      </c>
      <c r="BC23" s="42">
        <v>2.4130250059551059</v>
      </c>
      <c r="BD23" s="42">
        <v>8.3429500711288682</v>
      </c>
      <c r="BE23" s="42">
        <v>-7.4544789909025866</v>
      </c>
      <c r="BF23" s="42">
        <v>-5.5614085895116432</v>
      </c>
      <c r="BG23" s="42">
        <v>-9.3859236847507361</v>
      </c>
      <c r="BH23" s="42">
        <v>0.95261248790873765</v>
      </c>
      <c r="BI23" s="42">
        <v>22.198379526235783</v>
      </c>
      <c r="BJ23" s="42">
        <v>-19.221625066442229</v>
      </c>
      <c r="BK23" s="42">
        <f t="shared" ref="BK23:BN29" si="10">AQ23/AP23*100-100</f>
        <v>14.39116130525835</v>
      </c>
      <c r="BL23" s="42">
        <f t="shared" si="10"/>
        <v>1.4366724347106441</v>
      </c>
      <c r="BM23" s="42">
        <f t="shared" si="10"/>
        <v>49.053961131484613</v>
      </c>
      <c r="BN23" s="42">
        <f t="shared" si="10"/>
        <v>15.394588233403567</v>
      </c>
      <c r="BO23" s="42" t="e">
        <v>#REF!</v>
      </c>
      <c r="BP23" s="6" t="s">
        <v>15</v>
      </c>
      <c r="BQ23" s="11"/>
    </row>
    <row r="24" spans="1:72" ht="24.9" customHeight="1" x14ac:dyDescent="0.3">
      <c r="A24" s="99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11">SUM(AK7:AK9)</f>
        <v>60253.252395999996</v>
      </c>
      <c r="AL24" s="40">
        <f t="shared" si="11"/>
        <v>54366.339408</v>
      </c>
      <c r="AM24" s="40">
        <f t="shared" si="11"/>
        <v>48001.711243999998</v>
      </c>
      <c r="AN24" s="40">
        <f t="shared" si="11"/>
        <v>51800.551097000003</v>
      </c>
      <c r="AO24" s="40">
        <f t="shared" si="11"/>
        <v>64316.66739599999</v>
      </c>
      <c r="AP24" s="40">
        <f t="shared" si="11"/>
        <v>50471.872287000006</v>
      </c>
      <c r="AQ24" s="40">
        <f>SUM(AQ7:AQ9)</f>
        <v>55680.664098000008</v>
      </c>
      <c r="AR24" s="40">
        <f>SUM(AR7:AR9)</f>
        <v>61016.362835</v>
      </c>
      <c r="AS24" s="40">
        <f>SUM(AS7:AS9)</f>
        <v>86604.884266000008</v>
      </c>
      <c r="AT24" s="40">
        <f>SUM(AT7:AT9)</f>
        <v>96476.374504000007</v>
      </c>
      <c r="AU24" s="42"/>
      <c r="AV24" s="42">
        <v>23.03148552812597</v>
      </c>
      <c r="AW24" s="42">
        <v>14.790387254791668</v>
      </c>
      <c r="AX24" s="42">
        <v>19.164439379045291</v>
      </c>
      <c r="AY24" s="42">
        <v>39.671220865140214</v>
      </c>
      <c r="AZ24" s="42">
        <v>-41.277988876429227</v>
      </c>
      <c r="BA24" s="42">
        <v>33.303196369809456</v>
      </c>
      <c r="BB24" s="42">
        <v>45.652499503691928</v>
      </c>
      <c r="BC24" s="42">
        <v>-0.24128557483892621</v>
      </c>
      <c r="BD24" s="42">
        <v>5.047526690014962</v>
      </c>
      <c r="BE24" s="42">
        <v>-0.1775159533367372</v>
      </c>
      <c r="BF24" s="42">
        <v>-8.2483582347933151</v>
      </c>
      <c r="BG24" s="42">
        <v>-6.5360593381194718</v>
      </c>
      <c r="BH24" s="42">
        <v>6.522502450130105</v>
      </c>
      <c r="BI24" s="42">
        <v>14.497679226368703</v>
      </c>
      <c r="BJ24" s="42">
        <v>-18.020479052011623</v>
      </c>
      <c r="BK24" s="42">
        <f t="shared" si="10"/>
        <v>10.320187413260726</v>
      </c>
      <c r="BL24" s="42">
        <f>AR24/AQ24*100-100</f>
        <v>9.5826779788562959</v>
      </c>
      <c r="BM24" s="42">
        <f>AS24/AR24*100-100</f>
        <v>41.937146434303713</v>
      </c>
      <c r="BN24" s="42">
        <f>AT24/AS24*100-100</f>
        <v>11.398306598598424</v>
      </c>
      <c r="BO24" s="42" t="e">
        <v>#REF!</v>
      </c>
      <c r="BP24" s="6" t="s">
        <v>16</v>
      </c>
      <c r="BQ24" s="11"/>
    </row>
    <row r="25" spans="1:72" ht="24.9" customHeight="1" x14ac:dyDescent="0.3">
      <c r="A25" s="99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12">SUM(AK7:AK10)</f>
        <v>81679.167881000001</v>
      </c>
      <c r="AL25" s="40">
        <f t="shared" si="12"/>
        <v>73126.555313999997</v>
      </c>
      <c r="AM25" s="40">
        <f t="shared" si="12"/>
        <v>64397.966292999998</v>
      </c>
      <c r="AN25" s="40">
        <f t="shared" si="12"/>
        <v>69664.19365500001</v>
      </c>
      <c r="AO25" s="40">
        <f t="shared" si="12"/>
        <v>85520.142825999996</v>
      </c>
      <c r="AP25" s="40">
        <f t="shared" si="12"/>
        <v>68545.020075000008</v>
      </c>
      <c r="AQ25" s="40">
        <f>SUM(AQ7:AQ10)</f>
        <v>69240.080721000006</v>
      </c>
      <c r="AR25" s="40">
        <f>SUM(AR7:AR10)</f>
        <v>82857.377162999997</v>
      </c>
      <c r="AS25" s="40">
        <f>SUM(AS7:AS10)</f>
        <v>116083.52539800001</v>
      </c>
      <c r="AT25" s="40"/>
      <c r="AU25" s="42"/>
      <c r="AV25" s="42">
        <v>22.465175274819813</v>
      </c>
      <c r="AW25" s="42">
        <v>16.410270274982736</v>
      </c>
      <c r="AX25" s="42">
        <v>17.004604927211517</v>
      </c>
      <c r="AY25" s="42">
        <v>39.349066120873999</v>
      </c>
      <c r="AZ25" s="42">
        <v>-41.851652307089772</v>
      </c>
      <c r="BA25" s="42">
        <v>37.028260480677318</v>
      </c>
      <c r="BB25" s="42">
        <v>44.13299560899685</v>
      </c>
      <c r="BC25" s="42">
        <v>-2.3576626526089086</v>
      </c>
      <c r="BD25" s="42">
        <v>8.4774491549897419</v>
      </c>
      <c r="BE25" s="42">
        <v>-9.5508121724822672</v>
      </c>
      <c r="BF25" s="42">
        <v>-12.441473415062319</v>
      </c>
      <c r="BG25" s="42">
        <v>-12.60092564416567</v>
      </c>
      <c r="BH25" s="42">
        <v>8.9495284417980372</v>
      </c>
      <c r="BI25" s="42">
        <v>18.696258958138955</v>
      </c>
      <c r="BJ25" s="42">
        <v>-14.7632762012732</v>
      </c>
      <c r="BK25" s="42">
        <f t="shared" si="10"/>
        <v>1.014020632336937</v>
      </c>
      <c r="BL25" s="42">
        <f t="shared" ref="BL25:BL29" si="13">AR25/AQ25*100-100</f>
        <v>19.666783025384277</v>
      </c>
      <c r="BM25" s="42">
        <f t="shared" ref="BM25:BM33" si="14">AS25/AR25*100-100</f>
        <v>40.100410334780861</v>
      </c>
      <c r="BN25" s="42"/>
      <c r="BO25" s="42" t="e">
        <v>#REF!</v>
      </c>
      <c r="BP25" s="6" t="s">
        <v>17</v>
      </c>
      <c r="BQ25" s="11"/>
    </row>
    <row r="26" spans="1:72" ht="24.9" customHeight="1" x14ac:dyDescent="0.3">
      <c r="A26" s="99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5">SUM(AK7:AK11)</f>
        <v>103159.538824</v>
      </c>
      <c r="AL26" s="40">
        <f t="shared" si="15"/>
        <v>91446.092586999992</v>
      </c>
      <c r="AM26" s="40">
        <f t="shared" si="15"/>
        <v>82082.718053000004</v>
      </c>
      <c r="AN26" s="40">
        <f t="shared" si="15"/>
        <v>91006.812555000011</v>
      </c>
      <c r="AO26" s="40">
        <f t="shared" si="15"/>
        <v>108710.808858</v>
      </c>
      <c r="AP26" s="40">
        <f t="shared" si="15"/>
        <v>87086.055217000016</v>
      </c>
      <c r="AQ26" s="40">
        <f>SUM(AQ7:AQ11)</f>
        <v>82633.714071000009</v>
      </c>
      <c r="AR26" s="40">
        <f>SUM(AR7:AR11)</f>
        <v>103483.821878</v>
      </c>
      <c r="AS26" s="40">
        <f>SUM(AS7:AS11)</f>
        <v>145671.95949100002</v>
      </c>
      <c r="AT26" s="40"/>
      <c r="AU26" s="42"/>
      <c r="AV26" s="42">
        <v>22.535676239812204</v>
      </c>
      <c r="AW26" s="42">
        <v>19.228775972606954</v>
      </c>
      <c r="AX26" s="42">
        <v>17.157600613523002</v>
      </c>
      <c r="AY26" s="42">
        <v>36.961216614521817</v>
      </c>
      <c r="AZ26" s="42">
        <v>-42.26671254216113</v>
      </c>
      <c r="BA26" s="42">
        <v>36.695917468669194</v>
      </c>
      <c r="BB26" s="42">
        <v>43.959691505492287</v>
      </c>
      <c r="BC26" s="42">
        <v>-1.1948573801798261</v>
      </c>
      <c r="BD26" s="42">
        <v>8.1174637675695891</v>
      </c>
      <c r="BE26" s="42">
        <v>-9.8932276988930283</v>
      </c>
      <c r="BF26" s="42">
        <v>-14.714986432904468</v>
      </c>
      <c r="BG26" s="42">
        <v>-3.465073945593403</v>
      </c>
      <c r="BH26" s="42">
        <v>20.68373472040183</v>
      </c>
      <c r="BI26" s="42">
        <v>8.658952027672683</v>
      </c>
      <c r="BJ26" s="42">
        <v>-20.049578927936508</v>
      </c>
      <c r="BK26" s="42">
        <f t="shared" si="10"/>
        <v>-5.1125764451102071</v>
      </c>
      <c r="BL26" s="42">
        <f t="shared" si="13"/>
        <v>25.231962572909765</v>
      </c>
      <c r="BM26" s="42">
        <f t="shared" si="14"/>
        <v>40.767858054891718</v>
      </c>
      <c r="BN26" s="42"/>
      <c r="BO26" s="42" t="e">
        <v>#REF!</v>
      </c>
      <c r="BP26" s="6" t="s">
        <v>18</v>
      </c>
      <c r="BQ26" s="11"/>
    </row>
    <row r="27" spans="1:72" ht="24.9" customHeight="1" x14ac:dyDescent="0.3">
      <c r="A27" s="99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6">SUM(AK7:AK12)</f>
        <v>124713.77507</v>
      </c>
      <c r="AL27" s="40">
        <f t="shared" si="16"/>
        <v>110181.05351099999</v>
      </c>
      <c r="AM27" s="40">
        <f t="shared" si="16"/>
        <v>101949.564274</v>
      </c>
      <c r="AN27" s="40">
        <f t="shared" si="16"/>
        <v>110577.114562</v>
      </c>
      <c r="AO27" s="40">
        <f t="shared" si="16"/>
        <v>128253.585574</v>
      </c>
      <c r="AP27" s="40">
        <f t="shared" si="16"/>
        <v>102150.26879000002</v>
      </c>
      <c r="AQ27" s="40">
        <f>SUM(AQ7:AQ12)</f>
        <v>98951.600847000009</v>
      </c>
      <c r="AR27" s="40">
        <f>SUM(AR7:AR12)</f>
        <v>126109.604213</v>
      </c>
      <c r="AS27" s="40">
        <f>SUM(AS7:AS12)</f>
        <v>177267.01506700003</v>
      </c>
      <c r="AT27" s="40"/>
      <c r="AU27" s="42"/>
      <c r="AV27" s="42">
        <v>21.589928010851338</v>
      </c>
      <c r="AW27" s="42">
        <v>20.327696668385229</v>
      </c>
      <c r="AX27" s="42">
        <v>16.646848065344315</v>
      </c>
      <c r="AY27" s="42">
        <v>36.880721882074084</v>
      </c>
      <c r="AZ27" s="42">
        <v>-41.079999921240919</v>
      </c>
      <c r="BA27" s="42">
        <v>33.722069586177724</v>
      </c>
      <c r="BB27" s="42">
        <v>43.570905324313884</v>
      </c>
      <c r="BC27" s="42">
        <v>-1.954213822922398</v>
      </c>
      <c r="BD27" s="42">
        <v>7.193961028590266</v>
      </c>
      <c r="BE27" s="42">
        <v>-0.64558513406664986</v>
      </c>
      <c r="BF27" s="42">
        <v>-13.079912875703016</v>
      </c>
      <c r="BG27" s="42">
        <v>6.0415674288918524</v>
      </c>
      <c r="BH27" s="42">
        <v>-1.4926587275163143</v>
      </c>
      <c r="BI27" s="42">
        <v>-0.14064826894421856</v>
      </c>
      <c r="BJ27" s="42">
        <v>-22.916718581414898</v>
      </c>
      <c r="BK27" s="42">
        <f t="shared" si="10"/>
        <v>-3.1313358064439427</v>
      </c>
      <c r="BL27" s="42">
        <f>AR27/AQ27*100-100</f>
        <v>27.44574431695348</v>
      </c>
      <c r="BM27" s="42">
        <f t="shared" si="14"/>
        <v>40.565832533733754</v>
      </c>
      <c r="BN27" s="42"/>
      <c r="BO27" s="42" t="e">
        <v>#REF!</v>
      </c>
      <c r="BP27" s="6" t="s">
        <v>19</v>
      </c>
      <c r="BQ27" s="11"/>
    </row>
    <row r="28" spans="1:72" ht="24.9" customHeight="1" x14ac:dyDescent="0.3">
      <c r="A28" s="99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7">SUM(AK7:AK13)</f>
        <v>145483.47272700001</v>
      </c>
      <c r="AL28" s="40">
        <f t="shared" si="17"/>
        <v>129158.01641299999</v>
      </c>
      <c r="AM28" s="40">
        <f t="shared" si="17"/>
        <v>117078.168385</v>
      </c>
      <c r="AN28" s="40">
        <f t="shared" si="17"/>
        <v>132463.489753</v>
      </c>
      <c r="AO28" s="40">
        <f t="shared" si="17"/>
        <v>149211.53422</v>
      </c>
      <c r="AP28" s="40">
        <f t="shared" si="17"/>
        <v>121379.43051000002</v>
      </c>
      <c r="AQ28" s="40">
        <f>SUM(AQ7:AQ13)</f>
        <v>116669.36511600002</v>
      </c>
      <c r="AR28" s="40">
        <f>SUM(AR7:AR13)</f>
        <v>146800.53539400001</v>
      </c>
      <c r="AS28" s="40">
        <f>SUM(AS7:AS13)</f>
        <v>206505.61196800004</v>
      </c>
      <c r="AT28" s="40"/>
      <c r="AU28" s="42"/>
      <c r="AV28" s="42">
        <v>19.708339195410218</v>
      </c>
      <c r="AW28" s="42">
        <v>20.579032541627612</v>
      </c>
      <c r="AX28" s="42">
        <v>18.640876441043957</v>
      </c>
      <c r="AY28" s="42">
        <v>36.59150620238708</v>
      </c>
      <c r="AZ28" s="42">
        <v>-40.491543267921372</v>
      </c>
      <c r="BA28" s="42">
        <v>32.242180396907571</v>
      </c>
      <c r="BB28" s="42">
        <v>41.537545393249701</v>
      </c>
      <c r="BC28" s="42">
        <v>-1.8224788716781717</v>
      </c>
      <c r="BD28" s="42">
        <v>7.6510138905490948</v>
      </c>
      <c r="BE28" s="42">
        <v>-13.393945248040964</v>
      </c>
      <c r="BF28" s="42">
        <v>-8.631491823357365</v>
      </c>
      <c r="BG28" s="42">
        <v>-20.279107941947956</v>
      </c>
      <c r="BH28" s="42">
        <v>44.668834152956833</v>
      </c>
      <c r="BI28" s="42">
        <v>-4.2420297417810104</v>
      </c>
      <c r="BJ28" s="42">
        <v>-8.2488365402591768</v>
      </c>
      <c r="BK28" s="42">
        <f t="shared" si="10"/>
        <v>-3.8804477613791022</v>
      </c>
      <c r="BL28" s="42">
        <f t="shared" si="13"/>
        <v>25.826120034202376</v>
      </c>
      <c r="BM28" s="42">
        <f t="shared" si="14"/>
        <v>40.670884757849649</v>
      </c>
      <c r="BN28" s="42"/>
      <c r="BO28" s="42" t="e">
        <v>#REF!</v>
      </c>
      <c r="BP28" s="6" t="s">
        <v>20</v>
      </c>
      <c r="BQ28" s="11"/>
    </row>
    <row r="29" spans="1:72" ht="24.9" customHeight="1" x14ac:dyDescent="0.3">
      <c r="A29" s="99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8">SUM(AK7:AK14)</f>
        <v>165765.87901600002</v>
      </c>
      <c r="AL29" s="40">
        <f t="shared" si="18"/>
        <v>145578.84429499999</v>
      </c>
      <c r="AM29" s="40">
        <f t="shared" si="18"/>
        <v>133937.642115</v>
      </c>
      <c r="AN29" s="40">
        <f t="shared" si="18"/>
        <v>151936.62677900001</v>
      </c>
      <c r="AO29" s="40">
        <f t="shared" si="18"/>
        <v>164778.40718000001</v>
      </c>
      <c r="AP29" s="40">
        <f t="shared" si="18"/>
        <v>136943.13717400003</v>
      </c>
      <c r="AQ29" s="40">
        <f>SUM(AQ7:AQ14)</f>
        <v>135426.224239</v>
      </c>
      <c r="AR29" s="40">
        <f>SUM(AR7:AR14)</f>
        <v>169975.57346499999</v>
      </c>
      <c r="AS29" s="40">
        <f>SUM(AS7:AS14)</f>
        <v>239036.97365100004</v>
      </c>
      <c r="AT29" s="40"/>
      <c r="AU29" s="42"/>
      <c r="AV29" s="42">
        <v>21.057003911235654</v>
      </c>
      <c r="AW29" s="42">
        <v>20.432280386221919</v>
      </c>
      <c r="AX29" s="42">
        <v>18.770706966968007</v>
      </c>
      <c r="AY29" s="42">
        <v>35.843011438408581</v>
      </c>
      <c r="AZ29" s="42">
        <v>-39.561287346440288</v>
      </c>
      <c r="BA29" s="42">
        <v>30.529512748029077</v>
      </c>
      <c r="BB29" s="42">
        <v>39.652999384991546</v>
      </c>
      <c r="BC29" s="42">
        <v>-2.1292484282710262</v>
      </c>
      <c r="BD29" s="42">
        <v>6.3326012889208414</v>
      </c>
      <c r="BE29" s="42">
        <v>6.1662457739426628</v>
      </c>
      <c r="BF29" s="42">
        <v>-19.03905459725604</v>
      </c>
      <c r="BG29" s="42">
        <v>2.6712773019248033</v>
      </c>
      <c r="BH29" s="42">
        <v>15.502638681711673</v>
      </c>
      <c r="BI29" s="42">
        <v>-20.059757504835829</v>
      </c>
      <c r="BJ29" s="42">
        <v>-2.0339961713162324E-2</v>
      </c>
      <c r="BK29" s="42">
        <f t="shared" si="10"/>
        <v>-1.1076954758766959</v>
      </c>
      <c r="BL29" s="42">
        <f t="shared" si="13"/>
        <v>25.511565001640562</v>
      </c>
      <c r="BM29" s="42">
        <f t="shared" si="14"/>
        <v>40.630191019900053</v>
      </c>
      <c r="BN29" s="42"/>
      <c r="BO29" s="42" t="e">
        <v>#REF!</v>
      </c>
      <c r="BP29" s="6" t="s">
        <v>21</v>
      </c>
      <c r="BQ29" s="11"/>
    </row>
    <row r="30" spans="1:72" ht="24.9" customHeight="1" x14ac:dyDescent="0.3">
      <c r="A30" s="99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9">SUM(AK7:AK15)</f>
        <v>187229.83174000002</v>
      </c>
      <c r="AL30" s="40">
        <f t="shared" si="19"/>
        <v>161491.317006</v>
      </c>
      <c r="AM30" s="40">
        <f t="shared" si="19"/>
        <v>149582.05916099998</v>
      </c>
      <c r="AN30" s="40">
        <f t="shared" si="19"/>
        <v>172729.26828900003</v>
      </c>
      <c r="AO30" s="40">
        <f t="shared" si="19"/>
        <v>181709.743636</v>
      </c>
      <c r="AP30" s="40">
        <f t="shared" si="19"/>
        <v>153883.77414800003</v>
      </c>
      <c r="AQ30" s="40">
        <f>SUM(AQ7:AQ15)</f>
        <v>156273.04724799999</v>
      </c>
      <c r="AR30" s="40">
        <f>SUM(AR7:AR15)</f>
        <v>193303.20982299998</v>
      </c>
      <c r="AS30" s="40">
        <f>SUM(AS7:AS15)</f>
        <v>271241.07247800002</v>
      </c>
      <c r="AT30" s="40"/>
      <c r="AU30" s="42"/>
      <c r="AV30" s="42">
        <v>21.188197988566458</v>
      </c>
      <c r="AW30" s="42">
        <v>20.044417543077685</v>
      </c>
      <c r="AX30" s="42">
        <v>18.795020984103843</v>
      </c>
      <c r="AY30" s="42">
        <v>34.39903582392526</v>
      </c>
      <c r="AZ30" s="42">
        <v>-38.53659750279926</v>
      </c>
      <c r="BA30" s="42">
        <v>29.880025587357721</v>
      </c>
      <c r="BB30" s="42">
        <v>39.160261258895645</v>
      </c>
      <c r="BC30" s="42">
        <v>-2.5849433972047251</v>
      </c>
      <c r="BD30" s="42">
        <v>6.0132412649985412</v>
      </c>
      <c r="BE30" s="42">
        <v>0.63680357334612836</v>
      </c>
      <c r="BF30" s="42">
        <v>-25.864201642564154</v>
      </c>
      <c r="BG30" s="42">
        <v>-1.6845632345669088</v>
      </c>
      <c r="BH30" s="42">
        <v>32.907742416112001</v>
      </c>
      <c r="BI30" s="42">
        <v>-18.570536370489279</v>
      </c>
      <c r="BJ30" s="42">
        <v>5.4930796657259862E-2</v>
      </c>
      <c r="BK30" s="42">
        <f>AQ30/AP30*100-100</f>
        <v>1.5526478429766399</v>
      </c>
      <c r="BL30" s="42">
        <f>AR30/AQ30*100-100</f>
        <v>23.695808859626567</v>
      </c>
      <c r="BM30" s="42">
        <f t="shared" si="14"/>
        <v>40.318969729661831</v>
      </c>
      <c r="BN30" s="42"/>
      <c r="BO30" s="42" t="e">
        <v>#REF!</v>
      </c>
      <c r="BP30" s="6" t="s">
        <v>22</v>
      </c>
      <c r="BQ30" s="11"/>
    </row>
    <row r="31" spans="1:72" ht="24.9" customHeight="1" x14ac:dyDescent="0.3">
      <c r="A31" s="99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20">SUM(AK7:AK16)</f>
        <v>207280.88839000004</v>
      </c>
      <c r="AL31" s="40">
        <f t="shared" si="20"/>
        <v>178863.469882</v>
      </c>
      <c r="AM31" s="40">
        <f t="shared" si="20"/>
        <v>166606.02589399999</v>
      </c>
      <c r="AN31" s="40">
        <f t="shared" si="20"/>
        <v>194382.64117400002</v>
      </c>
      <c r="AO31" s="40">
        <f t="shared" si="20"/>
        <v>198112.41500199999</v>
      </c>
      <c r="AP31" s="40">
        <f t="shared" si="20"/>
        <v>172060.23759200002</v>
      </c>
      <c r="AQ31" s="40">
        <f>SUM(AQ7:AQ16)</f>
        <v>175987.31396499998</v>
      </c>
      <c r="AR31" s="40">
        <f>SUM(AR7:AR16)</f>
        <v>215526.55105699998</v>
      </c>
      <c r="AS31" s="40">
        <f>SUM(AS7:AS16)</f>
        <v>300443.53137500002</v>
      </c>
      <c r="AT31" s="40"/>
      <c r="AU31" s="42"/>
      <c r="AV31" s="42">
        <v>21.555858466278991</v>
      </c>
      <c r="AW31" s="42">
        <v>19.087895086702787</v>
      </c>
      <c r="AX31" s="42">
        <v>20.838477407002514</v>
      </c>
      <c r="AY31" s="42">
        <v>29.986092656364661</v>
      </c>
      <c r="AZ31" s="42">
        <v>-36.52614161546083</v>
      </c>
      <c r="BA31" s="42">
        <v>30.504738012736624</v>
      </c>
      <c r="BB31" s="42">
        <v>36.352769145253347</v>
      </c>
      <c r="BC31" s="42">
        <v>-2.8913009042568376</v>
      </c>
      <c r="BD31" s="42">
        <v>5.7916800854575001</v>
      </c>
      <c r="BE31" s="42">
        <v>-1.9210177248920388</v>
      </c>
      <c r="BF31" s="42">
        <v>-13.360411976094028</v>
      </c>
      <c r="BG31" s="42">
        <v>-2.0042774518812223</v>
      </c>
      <c r="BH31" s="42">
        <v>27.193463336756651</v>
      </c>
      <c r="BI31" s="42">
        <v>-24.248885136215122</v>
      </c>
      <c r="BJ31" s="42">
        <v>10.814043873833711</v>
      </c>
      <c r="BK31" s="42">
        <f t="shared" ref="BK31:BK33" si="21">AQ31/AP31*100-100</f>
        <v>2.2823846043454239</v>
      </c>
      <c r="BL31" s="42">
        <f t="shared" ref="BL31:BL32" si="22">AR31/AQ31*100-100</f>
        <v>22.467095042920818</v>
      </c>
      <c r="BM31" s="42">
        <f t="shared" si="14"/>
        <v>39.399776919151918</v>
      </c>
      <c r="BN31" s="42"/>
      <c r="BO31" s="42" t="e">
        <v>#REF!</v>
      </c>
      <c r="BP31" s="6" t="s">
        <v>23</v>
      </c>
      <c r="BQ31" s="11"/>
    </row>
    <row r="32" spans="1:72" ht="24.9" customHeight="1" x14ac:dyDescent="0.3">
      <c r="A32" s="99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23">SUM(AK7:AK17)</f>
        <v>228988.03859700004</v>
      </c>
      <c r="AL32" s="40">
        <f t="shared" si="23"/>
        <v>195120.25312100002</v>
      </c>
      <c r="AM32" s="40">
        <f t="shared" si="23"/>
        <v>183629.13198899999</v>
      </c>
      <c r="AN32" s="40">
        <f t="shared" si="23"/>
        <v>215367.374626</v>
      </c>
      <c r="AO32" s="40">
        <f t="shared" si="23"/>
        <v>214407.808467</v>
      </c>
      <c r="AP32" s="40">
        <f t="shared" si="23"/>
        <v>190288.60731000002</v>
      </c>
      <c r="AQ32" s="40">
        <f>SUM(AQ7:AQ17)</f>
        <v>197130.01611499998</v>
      </c>
      <c r="AR32" s="40">
        <f>SUM(AR7:AR17)</f>
        <v>242427.99776899998</v>
      </c>
      <c r="AS32" s="40">
        <f>SUM(AS7:AS17)</f>
        <v>331098.70797700004</v>
      </c>
      <c r="AT32" s="40"/>
      <c r="AU32" s="42"/>
      <c r="AV32" s="42">
        <v>20.703689961253048</v>
      </c>
      <c r="AW32" s="42">
        <v>20.398227460306046</v>
      </c>
      <c r="AX32" s="42">
        <v>21.66663817784324</v>
      </c>
      <c r="AY32" s="42">
        <v>23.785330130211378</v>
      </c>
      <c r="AZ32" s="42">
        <v>-33.926408617379337</v>
      </c>
      <c r="BA32" s="42">
        <v>31.035507883365426</v>
      </c>
      <c r="BB32" s="42">
        <v>33.495291746247659</v>
      </c>
      <c r="BC32" s="42">
        <v>-1.6028061097964326</v>
      </c>
      <c r="BD32" s="42">
        <v>5.4469900523793626</v>
      </c>
      <c r="BE32" s="42">
        <v>-0.95526735235095828</v>
      </c>
      <c r="BF32" s="42">
        <v>-25.108625112118105</v>
      </c>
      <c r="BG32" s="42">
        <v>4.7138652507932193</v>
      </c>
      <c r="BH32" s="42">
        <v>23.272059369726918</v>
      </c>
      <c r="BI32" s="42">
        <v>-22.346435792126158</v>
      </c>
      <c r="BJ32" s="42">
        <v>11.862102361331338</v>
      </c>
      <c r="BK32" s="42">
        <f t="shared" si="21"/>
        <v>3.595280296447072</v>
      </c>
      <c r="BL32" s="42">
        <f t="shared" si="22"/>
        <v>22.978733805598878</v>
      </c>
      <c r="BM32" s="42">
        <f t="shared" si="14"/>
        <v>36.576101367834099</v>
      </c>
      <c r="BN32" s="42"/>
      <c r="BO32" s="42" t="e">
        <v>#REF!</v>
      </c>
      <c r="BP32" s="6" t="s">
        <v>24</v>
      </c>
      <c r="BQ32" s="11"/>
    </row>
    <row r="33" spans="1:69" ht="24.9" customHeight="1" x14ac:dyDescent="0.3">
      <c r="A33" s="99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24">SUM(AK7:AK18)</f>
        <v>251142.42920500002</v>
      </c>
      <c r="AL33" s="43">
        <f t="shared" si="24"/>
        <v>213619.21145500001</v>
      </c>
      <c r="AM33" s="43">
        <f t="shared" si="24"/>
        <v>202189.241859</v>
      </c>
      <c r="AN33" s="43">
        <f t="shared" si="24"/>
        <v>238715.127912</v>
      </c>
      <c r="AO33" s="43">
        <f t="shared" si="24"/>
        <v>231152.48264499998</v>
      </c>
      <c r="AP33" s="43">
        <f t="shared" si="24"/>
        <v>210343.46486300003</v>
      </c>
      <c r="AQ33" s="43">
        <f>SUM(AQ7:AQ18)</f>
        <v>219516.80683799999</v>
      </c>
      <c r="AR33" s="43">
        <f>SUM(AR7:AR18)</f>
        <v>271493.80508899997</v>
      </c>
      <c r="AS33" s="43">
        <f>SUM(AS7:AS18)</f>
        <v>363708.91459400003</v>
      </c>
      <c r="AT33" s="43"/>
      <c r="AU33" s="44"/>
      <c r="AV33" s="44">
        <v>19.719531565526054</v>
      </c>
      <c r="AW33" s="44">
        <v>19.52660161850352</v>
      </c>
      <c r="AX33" s="44">
        <v>21.842223817278068</v>
      </c>
      <c r="AY33" s="44">
        <v>18.758291434782649</v>
      </c>
      <c r="AZ33" s="44">
        <v>-30.220871841503069</v>
      </c>
      <c r="BA33" s="44">
        <v>31.658561316173689</v>
      </c>
      <c r="BB33" s="44">
        <v>29.802766740461863</v>
      </c>
      <c r="BC33" s="44">
        <v>-1.7839667251410134</v>
      </c>
      <c r="BD33" s="44">
        <v>6.3903697801238195</v>
      </c>
      <c r="BE33" s="44">
        <v>-6.1006215217686872</v>
      </c>
      <c r="BF33" s="44">
        <v>-16.499809625456436</v>
      </c>
      <c r="BG33" s="44">
        <v>0.33056745626379325</v>
      </c>
      <c r="BH33" s="44">
        <v>25.795339841918732</v>
      </c>
      <c r="BI33" s="44">
        <v>-28.281432594884407</v>
      </c>
      <c r="BJ33" s="44">
        <v>19.768574412448615</v>
      </c>
      <c r="BK33" s="44">
        <f t="shared" si="21"/>
        <v>4.3611252581460889</v>
      </c>
      <c r="BL33" s="44">
        <f>AR33/AQ33*100-100</f>
        <v>23.677912866762043</v>
      </c>
      <c r="BM33" s="44">
        <f t="shared" si="14"/>
        <v>33.965824551602765</v>
      </c>
      <c r="BN33" s="44"/>
      <c r="BO33" s="44" t="e">
        <v>#REF!</v>
      </c>
      <c r="BP33" s="15" t="s">
        <v>25</v>
      </c>
      <c r="BQ33" s="16"/>
    </row>
    <row r="34" spans="1:69" ht="15.6" x14ac:dyDescent="0.3">
      <c r="A34" s="99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7"/>
      <c r="BQ34" s="19" t="s">
        <v>35</v>
      </c>
    </row>
    <row r="35" spans="1:69" ht="15.6" x14ac:dyDescent="0.3">
      <c r="A35" s="99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7"/>
      <c r="BQ35" s="19"/>
    </row>
    <row r="36" spans="1:69" s="18" customFormat="1" ht="15" x14ac:dyDescent="0.25">
      <c r="A36" s="99"/>
      <c r="C36" s="35" t="s">
        <v>63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98"/>
      <c r="AP36" s="21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21"/>
      <c r="BK36" s="21"/>
      <c r="BL36" s="21"/>
      <c r="BM36" s="21"/>
      <c r="BN36" s="21"/>
      <c r="BQ36" s="36"/>
    </row>
    <row r="37" spans="1:69" s="26" customFormat="1" ht="13.8" x14ac:dyDescent="0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9"/>
    </row>
    <row r="38" spans="1:69" ht="15" x14ac:dyDescent="0.2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P38" s="21"/>
      <c r="BQ38" s="18"/>
    </row>
    <row r="39" spans="1:69" ht="15" x14ac:dyDescent="0.2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P39" s="21"/>
      <c r="BQ39" s="18"/>
    </row>
    <row r="40" spans="1:69" ht="15" x14ac:dyDescent="0.2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P40" s="21"/>
      <c r="BQ40" s="18"/>
    </row>
    <row r="41" spans="1:69" ht="15" x14ac:dyDescent="0.2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P41" s="21"/>
      <c r="BQ41" s="18"/>
    </row>
    <row r="42" spans="1:69" ht="15" x14ac:dyDescent="0.2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P42" s="21"/>
      <c r="BQ42" s="18"/>
    </row>
    <row r="43" spans="1:69" ht="15" x14ac:dyDescent="0.2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P43" s="21"/>
      <c r="BQ43" s="18"/>
    </row>
    <row r="44" spans="1:69" ht="15" x14ac:dyDescent="0.2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P44" s="21"/>
      <c r="BQ44" s="18"/>
    </row>
    <row r="45" spans="1:69" ht="15" x14ac:dyDescent="0.2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P45" s="21"/>
      <c r="BQ45" s="18"/>
    </row>
    <row r="46" spans="1:69" ht="15" x14ac:dyDescent="0.2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P46" s="21"/>
      <c r="BQ46" s="18"/>
    </row>
    <row r="47" spans="1:69" ht="15" x14ac:dyDescent="0.2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P47" s="21"/>
      <c r="BQ47" s="18"/>
    </row>
    <row r="48" spans="1:69" ht="15" x14ac:dyDescent="0.2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P48" s="18"/>
      <c r="BQ48" s="18"/>
    </row>
    <row r="49" spans="3:69" ht="15" x14ac:dyDescent="0.2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P49" s="18"/>
      <c r="BQ49" s="18"/>
    </row>
    <row r="50" spans="3:69" ht="15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P50" s="18"/>
      <c r="BQ50" s="18"/>
    </row>
    <row r="51" spans="3:69" ht="15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P51" s="18"/>
      <c r="BQ51" s="18"/>
    </row>
    <row r="52" spans="3:69" ht="15" x14ac:dyDescent="0.2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P52" s="24"/>
      <c r="BQ52" s="18"/>
    </row>
    <row r="53" spans="3:69" ht="15" x14ac:dyDescent="0.2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P53" s="21"/>
      <c r="BQ53" s="18"/>
    </row>
    <row r="54" spans="3:69" ht="15" x14ac:dyDescent="0.2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P54" s="21"/>
      <c r="BQ54" s="18"/>
    </row>
    <row r="55" spans="3:69" ht="15" x14ac:dyDescent="0.2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P55" s="21"/>
      <c r="BQ55" s="18"/>
    </row>
    <row r="56" spans="3:69" ht="15" x14ac:dyDescent="0.2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P56" s="21"/>
      <c r="BQ56" s="18"/>
    </row>
    <row r="57" spans="3:69" ht="15" x14ac:dyDescent="0.2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P57" s="21"/>
      <c r="BQ57" s="18"/>
    </row>
    <row r="58" spans="3:69" ht="15" x14ac:dyDescent="0.2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P58" s="21"/>
      <c r="BQ58" s="18"/>
    </row>
    <row r="59" spans="3:69" ht="15" x14ac:dyDescent="0.2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P59" s="21"/>
      <c r="BQ59" s="18"/>
    </row>
    <row r="60" spans="3:69" ht="15" x14ac:dyDescent="0.2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P60" s="21"/>
      <c r="BQ60" s="18"/>
    </row>
    <row r="61" spans="3:69" ht="15" x14ac:dyDescent="0.2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P61" s="21"/>
      <c r="BQ61" s="18"/>
    </row>
    <row r="62" spans="3:69" ht="15" x14ac:dyDescent="0.2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P62" s="21"/>
      <c r="BQ62" s="18"/>
    </row>
    <row r="63" spans="3:69" ht="15" x14ac:dyDescent="0.2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P63" s="21"/>
      <c r="BQ63" s="18"/>
    </row>
    <row r="64" spans="3:69" ht="15" x14ac:dyDescent="0.2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P64" s="21"/>
      <c r="BQ64" s="18"/>
    </row>
    <row r="65" spans="3:69" ht="15" x14ac:dyDescent="0.2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P65" s="18"/>
      <c r="BQ65" s="18"/>
    </row>
    <row r="66" spans="3:69" ht="15" x14ac:dyDescent="0.2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</row>
    <row r="67" spans="3:69" ht="15" x14ac:dyDescent="0.2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80" spans="3:69" x14ac:dyDescent="0.2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X19:BO19"/>
    <mergeCell ref="AC4:AP4"/>
    <mergeCell ref="AC5:AP5"/>
    <mergeCell ref="BI4:BK4"/>
    <mergeCell ref="BI5:BK5"/>
    <mergeCell ref="AN19:AP19"/>
    <mergeCell ref="AX4:BH4"/>
    <mergeCell ref="AX5:BH5"/>
    <mergeCell ref="AX20:BH20"/>
    <mergeCell ref="BI20:BK20"/>
  </mergeCells>
  <phoneticPr fontId="0" type="noConversion"/>
  <printOptions horizontalCentered="1" verticalCentered="1"/>
  <pageMargins left="0" right="0" top="0" bottom="0" header="0" footer="0"/>
  <pageSetup paperSize="9" scale="7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2020-02-20T13:37:22Z</cp:lastPrinted>
  <dcterms:created xsi:type="dcterms:W3CDTF">1998-07-09T14:31:50Z</dcterms:created>
  <dcterms:modified xsi:type="dcterms:W3CDTF">2023-06-26T09:27:02Z</dcterms:modified>
</cp:coreProperties>
</file>