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0 ekim\main econ 2022 2\"/>
    </mc:Choice>
  </mc:AlternateContent>
  <bookViews>
    <workbookView xWindow="735" yWindow="570" windowWidth="15480" windowHeight="10785"/>
  </bookViews>
  <sheets>
    <sheet name="T 5.6" sheetId="1" r:id="rId1"/>
  </sheets>
  <definedNames>
    <definedName name="_xlnm.Print_Area" localSheetId="0">'T 5.6'!$A$1:$AH$33</definedName>
  </definedNames>
  <calcPr calcId="162913" iterateDelta="1E-4"/>
</workbook>
</file>

<file path=xl/calcChain.xml><?xml version="1.0" encoding="utf-8"?>
<calcChain xmlns="http://schemas.openxmlformats.org/spreadsheetml/2006/main">
  <c r="Z7" i="1" l="1"/>
  <c r="Y7" i="1"/>
  <c r="Z32" i="1"/>
  <c r="AE32" i="1"/>
  <c r="AE30" i="1" l="1"/>
  <c r="AE28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14" i="1"/>
  <c r="AE12" i="1"/>
  <c r="AE8" i="1"/>
  <c r="AE9" i="1"/>
  <c r="AE10" i="1"/>
  <c r="AE7" i="1"/>
  <c r="Z30" i="1" l="1"/>
  <c r="Z28" i="1"/>
  <c r="Z19" i="1"/>
  <c r="Z12" i="1"/>
  <c r="Z14" i="1"/>
  <c r="Z16" i="1"/>
  <c r="Z17" i="1"/>
  <c r="Z18" i="1"/>
  <c r="Z20" i="1"/>
  <c r="Z21" i="1"/>
  <c r="Z22" i="1"/>
  <c r="Z23" i="1"/>
  <c r="Z24" i="1"/>
  <c r="Z25" i="1"/>
  <c r="Z26" i="1"/>
  <c r="Z15" i="1"/>
  <c r="Y10" i="1"/>
  <c r="Z8" i="1"/>
  <c r="Z9" i="1"/>
  <c r="Z10" i="1"/>
  <c r="Y8" i="1"/>
  <c r="Y9" i="1"/>
  <c r="Y30" i="1" l="1"/>
  <c r="Y12" i="1" l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8" i="1"/>
  <c r="Y32" i="1"/>
  <c r="X10" i="1"/>
  <c r="U10" i="1"/>
  <c r="V10" i="1"/>
  <c r="W10" i="1"/>
  <c r="V7" i="1"/>
  <c r="W7" i="1"/>
  <c r="X7" i="1"/>
  <c r="V8" i="1"/>
  <c r="W8" i="1"/>
  <c r="X8" i="1"/>
  <c r="V9" i="1"/>
  <c r="W9" i="1"/>
  <c r="X9" i="1"/>
  <c r="V12" i="1"/>
  <c r="W12" i="1"/>
  <c r="X12" i="1"/>
  <c r="V14" i="1"/>
  <c r="W14" i="1"/>
  <c r="X14" i="1"/>
  <c r="V15" i="1"/>
  <c r="W15" i="1"/>
  <c r="X15" i="1"/>
  <c r="V16" i="1"/>
  <c r="W16" i="1"/>
  <c r="X16" i="1"/>
  <c r="V17" i="1"/>
  <c r="W17" i="1"/>
  <c r="X17" i="1"/>
  <c r="V18" i="1"/>
  <c r="W18" i="1"/>
  <c r="X18" i="1"/>
  <c r="V19" i="1"/>
  <c r="W19" i="1"/>
  <c r="X19" i="1"/>
  <c r="V20" i="1"/>
  <c r="W20" i="1"/>
  <c r="X20" i="1"/>
  <c r="V21" i="1"/>
  <c r="W21" i="1"/>
  <c r="X21" i="1"/>
  <c r="V22" i="1"/>
  <c r="W22" i="1"/>
  <c r="X22" i="1"/>
  <c r="V23" i="1"/>
  <c r="W23" i="1"/>
  <c r="X23" i="1"/>
  <c r="V24" i="1"/>
  <c r="W24" i="1"/>
  <c r="X24" i="1"/>
  <c r="V25" i="1"/>
  <c r="W25" i="1"/>
  <c r="X25" i="1"/>
  <c r="V26" i="1"/>
  <c r="W26" i="1"/>
  <c r="X26" i="1"/>
  <c r="V28" i="1"/>
  <c r="W28" i="1"/>
  <c r="X28" i="1"/>
  <c r="V30" i="1"/>
  <c r="W30" i="1"/>
  <c r="X30" i="1"/>
  <c r="V32" i="1"/>
  <c r="W32" i="1"/>
  <c r="X32" i="1"/>
  <c r="U7" i="1"/>
  <c r="T7" i="1"/>
  <c r="U8" i="1"/>
  <c r="U9" i="1"/>
  <c r="U12" i="1"/>
  <c r="U14" i="1"/>
  <c r="U15" i="1"/>
  <c r="U16" i="1"/>
  <c r="U17" i="1"/>
  <c r="U18" i="1"/>
  <c r="U19" i="1"/>
  <c r="U20" i="1"/>
  <c r="U21" i="1"/>
  <c r="U22" i="1"/>
  <c r="U25" i="1"/>
  <c r="U26" i="1"/>
  <c r="U23" i="1"/>
  <c r="U24" i="1"/>
  <c r="U28" i="1"/>
  <c r="U30" i="1"/>
  <c r="U32" i="1"/>
  <c r="T8" i="1"/>
  <c r="T9" i="1"/>
  <c r="T12" i="1"/>
  <c r="T14" i="1"/>
  <c r="T15" i="1"/>
  <c r="T16" i="1"/>
  <c r="T17" i="1"/>
  <c r="T18" i="1"/>
  <c r="T19" i="1"/>
  <c r="T20" i="1"/>
  <c r="T21" i="1"/>
  <c r="T22" i="1"/>
  <c r="T25" i="1"/>
  <c r="T26" i="1"/>
  <c r="T23" i="1"/>
  <c r="T24" i="1"/>
  <c r="T28" i="1"/>
  <c r="T30" i="1"/>
  <c r="T32" i="1"/>
  <c r="S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7" i="1"/>
  <c r="R8" i="1"/>
  <c r="R9" i="1"/>
  <c r="R12" i="1"/>
  <c r="R14" i="1"/>
  <c r="R15" i="1"/>
  <c r="R16" i="1"/>
  <c r="R17" i="1"/>
  <c r="R18" i="1"/>
  <c r="R19" i="1"/>
  <c r="R20" i="1"/>
  <c r="R21" i="1"/>
  <c r="R22" i="1"/>
  <c r="R25" i="1"/>
  <c r="R26" i="1"/>
  <c r="R23" i="1"/>
  <c r="R24" i="1"/>
  <c r="R28" i="1"/>
  <c r="R30" i="1"/>
  <c r="R32" i="1"/>
  <c r="Q32" i="1"/>
  <c r="Q30" i="1"/>
  <c r="Q28" i="1"/>
  <c r="Q15" i="1"/>
  <c r="Q16" i="1"/>
  <c r="Q17" i="1"/>
  <c r="Q18" i="1"/>
  <c r="Q19" i="1"/>
  <c r="Q20" i="1"/>
  <c r="Q21" i="1"/>
  <c r="Q22" i="1"/>
  <c r="Q25" i="1"/>
  <c r="Q26" i="1"/>
  <c r="Q23" i="1"/>
  <c r="Q24" i="1"/>
  <c r="Q14" i="1"/>
  <c r="Q12" i="1"/>
  <c r="Q8" i="1"/>
  <c r="Q9" i="1"/>
  <c r="Q7" i="1"/>
  <c r="P32" i="1"/>
  <c r="O7" i="1"/>
  <c r="O32" i="1"/>
  <c r="P7" i="1"/>
  <c r="P8" i="1"/>
  <c r="P9" i="1"/>
  <c r="P12" i="1"/>
  <c r="P14" i="1"/>
  <c r="P15" i="1"/>
  <c r="P16" i="1"/>
  <c r="P17" i="1"/>
  <c r="P18" i="1"/>
  <c r="P19" i="1"/>
  <c r="P20" i="1"/>
  <c r="P21" i="1"/>
  <c r="P22" i="1"/>
  <c r="P25" i="1"/>
  <c r="P26" i="1"/>
  <c r="P23" i="1"/>
  <c r="P24" i="1"/>
  <c r="P28" i="1"/>
  <c r="P30" i="1"/>
  <c r="N32" i="1"/>
  <c r="O30" i="1"/>
  <c r="N30" i="1"/>
  <c r="O28" i="1"/>
  <c r="N28" i="1"/>
  <c r="O24" i="1"/>
  <c r="N24" i="1"/>
  <c r="O23" i="1"/>
  <c r="N23" i="1"/>
  <c r="O26" i="1"/>
  <c r="N26" i="1"/>
  <c r="O25" i="1"/>
  <c r="N25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4" i="1"/>
  <c r="N14" i="1"/>
  <c r="O12" i="1"/>
  <c r="N12" i="1"/>
  <c r="O9" i="1"/>
  <c r="N9" i="1"/>
  <c r="O8" i="1"/>
  <c r="N8" i="1"/>
  <c r="N7" i="1"/>
</calcChain>
</file>

<file path=xl/sharedStrings.xml><?xml version="1.0" encoding="utf-8"?>
<sst xmlns="http://schemas.openxmlformats.org/spreadsheetml/2006/main" count="91" uniqueCount="83">
  <si>
    <t>(Milyon Dolar)</t>
  </si>
  <si>
    <t>( In Millions of Dollars)</t>
  </si>
  <si>
    <t>Yıllık</t>
  </si>
  <si>
    <t>Annual</t>
  </si>
  <si>
    <t>Percentage Change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</si>
  <si>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</si>
  <si>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</si>
  <si>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</si>
  <si>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</si>
  <si>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</si>
  <si>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</si>
  <si>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</si>
  <si>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</si>
  <si>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</si>
  <si>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</si>
  <si>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</si>
  <si>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</si>
  <si>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</si>
  <si>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</si>
  <si>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</si>
  <si>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</si>
  <si>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</si>
  <si>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</si>
  <si>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</si>
  <si>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</si>
  <si>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</si>
  <si>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</si>
  <si>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</si>
  <si>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</si>
  <si>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</si>
  <si>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</si>
  <si>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</si>
  <si>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</si>
  <si>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</si>
  <si>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</si>
  <si>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</si>
  <si>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</si>
  <si>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</si>
  <si>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</si>
  <si>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</si>
  <si>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</si>
  <si>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</si>
  <si>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</si>
  <si>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</si>
  <si>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</si>
  <si>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</si>
  <si>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</si>
  <si>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</si>
  <si>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</si>
  <si>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</si>
  <si>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</si>
  <si>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</si>
  <si>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</si>
  <si>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</si>
  <si>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</si>
  <si>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</si>
  <si>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</si>
  <si>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</si>
  <si>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</si>
  <si>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</si>
  <si>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</si>
  <si>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</si>
  <si>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</si>
  <si>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</si>
  <si>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</si>
  <si>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</si>
  <si>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</si>
  <si>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</si>
  <si>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</si>
  <si>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</si>
  <si>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</si>
  <si>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</si>
  <si>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</si>
  <si>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</si>
  <si>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</si>
  <si>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21/20</t>
  </si>
  <si>
    <t>Yüzde Değ.</t>
  </si>
  <si>
    <t>Perc. Chan.</t>
  </si>
  <si>
    <t>2021</t>
  </si>
  <si>
    <t>2022</t>
  </si>
  <si>
    <t>22/21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</si>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</sst>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1" fillId="0" borderId="1" xfId="0" quotePrefix="1" applyNumberFormat="1" applyFont="1" applyBorder="1" applyAlignment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quotePrefix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64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3" fillId="0" borderId="5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quotePrefix="1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64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64" fontId="5" fillId="0" borderId="6" xfId="0" quotePrefix="1" applyNumberFormat="1" applyFont="1" applyBorder="1" applyAlignment="1">
      <alignment horizontal="lef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" fillId="0" borderId="5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 vertical="center"/>
    </xf>
    <xf numFmtId="164" fontId="1" fillId="0" borderId="6" xfId="0" quotePrefix="1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4" fontId="1" fillId="0" borderId="4" xfId="0" applyNumberFormat="1" applyFont="1" applyBorder="1" applyAlignment="1" applyProtection="1">
      <alignment horizontal="left" vertical="center"/>
    </xf>
    <xf numFmtId="164" fontId="3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3" fillId="0" borderId="0" xfId="0" quotePrefix="1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5" fontId="1" fillId="0" borderId="0" xfId="0" quotePrefix="1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4"/>
  <sheetViews>
    <sheetView tabSelected="1" view="pageBreakPreview" zoomScale="60" zoomScaleNormal="70" workbookViewId="0">
      <selection activeCell="Z8" sqref="Z8"/>
    </sheetView>
  </sheetViews>
  <sheetFormatPr defaultColWidth="8.5703125" defaultRowHeight="16.5" x14ac:dyDescent="0.25"/>
  <cols>
    <col min="1" max="1" width="7.5703125" style="32" customWidth="1"/>
    <col min="2" max="2" width="90.140625" style="32" bestFit="1" customWidth="1"/>
    <col min="3" max="6" width="13" style="32" hidden="1" customWidth="1"/>
    <col min="7" max="11" width="13" style="32" customWidth="1"/>
    <col min="12" max="12" width="8" style="32" customWidth="1"/>
    <col min="13" max="13" width="2.7109375" style="32" hidden="1" customWidth="1"/>
    <col min="14" max="14" width="12" style="32" hidden="1" customWidth="1"/>
    <col min="15" max="17" width="8" style="32" hidden="1" customWidth="1"/>
    <col min="18" max="18" width="7.7109375" style="32" hidden="1" customWidth="1"/>
    <col min="19" max="20" width="8" style="32" hidden="1" customWidth="1"/>
    <col min="21" max="21" width="3" style="32" hidden="1" customWidth="1"/>
    <col min="22" max="22" width="8" style="32" customWidth="1"/>
    <col min="23" max="23" width="10.140625" style="32" bestFit="1" customWidth="1"/>
    <col min="24" max="24" width="10.140625" style="32" customWidth="1"/>
    <col min="25" max="25" width="8" style="32" bestFit="1" customWidth="1"/>
    <col min="26" max="27" width="11.5703125" style="32" customWidth="1"/>
    <col min="28" max="29" width="13" style="32" bestFit="1" customWidth="1"/>
    <col min="30" max="30" width="6.85546875" style="32" customWidth="1"/>
    <col min="31" max="31" width="15.140625" style="32" customWidth="1"/>
    <col min="32" max="32" width="4.5703125" style="32" customWidth="1"/>
    <col min="33" max="33" width="7.140625" style="32" bestFit="1" customWidth="1"/>
    <col min="34" max="34" width="59.140625" style="32" customWidth="1"/>
    <col min="35" max="35" width="13" style="32" bestFit="1" customWidth="1"/>
    <col min="36" max="36" width="8.5703125" style="32" customWidth="1"/>
    <col min="37" max="37" width="13.140625" style="32" customWidth="1"/>
    <col min="38" max="38" width="8.5703125" style="32" customWidth="1"/>
    <col min="39" max="16384" width="8.5703125" style="32"/>
  </cols>
  <sheetData>
    <row r="1" spans="1:64" s="1" customFormat="1" ht="16.5" customHeight="1" x14ac:dyDescent="0.25">
      <c r="A1" s="2" t="s">
        <v>53</v>
      </c>
      <c r="AH1" s="5" t="s">
        <v>0</v>
      </c>
      <c r="BL1" s="6"/>
    </row>
    <row r="2" spans="1:64" s="1" customFormat="1" x14ac:dyDescent="0.25">
      <c r="A2" s="7" t="s">
        <v>54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9" t="s">
        <v>1</v>
      </c>
      <c r="BL2" s="6"/>
    </row>
    <row r="3" spans="1:64" s="1" customFormat="1" ht="17.25" customHeight="1" x14ac:dyDescent="0.25">
      <c r="A3" s="11"/>
      <c r="B3" s="55"/>
      <c r="C3" s="69"/>
      <c r="D3" s="69"/>
      <c r="E3" s="69"/>
      <c r="F3" s="69"/>
      <c r="G3" s="84" t="s">
        <v>2</v>
      </c>
      <c r="H3" s="84"/>
      <c r="I3" s="84"/>
      <c r="J3" s="84"/>
      <c r="K3" s="84"/>
      <c r="L3" s="78"/>
      <c r="M3" s="13"/>
      <c r="N3" s="67"/>
      <c r="O3" s="67"/>
      <c r="P3" s="67"/>
      <c r="Q3" s="67"/>
      <c r="R3" s="67"/>
      <c r="S3" s="67"/>
      <c r="T3" s="67"/>
      <c r="U3" s="67"/>
      <c r="V3" s="89" t="s">
        <v>51</v>
      </c>
      <c r="W3" s="89"/>
      <c r="X3" s="89"/>
      <c r="Y3" s="89"/>
      <c r="Z3" s="89"/>
      <c r="AA3" s="79"/>
      <c r="AB3" s="86" t="s">
        <v>81</v>
      </c>
      <c r="AC3" s="86"/>
      <c r="AD3" s="80"/>
      <c r="AE3" s="90" t="s">
        <v>76</v>
      </c>
      <c r="AF3" s="14"/>
      <c r="AG3" s="12"/>
      <c r="AH3" s="15"/>
      <c r="BL3" s="6"/>
    </row>
    <row r="4" spans="1:64" s="1" customFormat="1" ht="17.25" customHeight="1" x14ac:dyDescent="0.25">
      <c r="A4" s="16"/>
      <c r="B4" s="56"/>
      <c r="C4" s="70"/>
      <c r="D4" s="70"/>
      <c r="E4" s="70"/>
      <c r="F4" s="70"/>
      <c r="G4" s="85" t="s">
        <v>3</v>
      </c>
      <c r="H4" s="85"/>
      <c r="I4" s="85"/>
      <c r="J4" s="85"/>
      <c r="K4" s="85"/>
      <c r="L4" s="77"/>
      <c r="M4" s="17"/>
      <c r="N4" s="68" t="s">
        <v>4</v>
      </c>
      <c r="O4" s="68"/>
      <c r="P4" s="68"/>
      <c r="Q4" s="68"/>
      <c r="R4" s="68"/>
      <c r="S4" s="68"/>
      <c r="T4" s="68"/>
      <c r="U4" s="68"/>
      <c r="V4" s="88" t="s">
        <v>52</v>
      </c>
      <c r="W4" s="88"/>
      <c r="X4" s="88"/>
      <c r="Y4" s="88"/>
      <c r="Z4" s="88"/>
      <c r="AA4" s="68"/>
      <c r="AB4" s="87" t="s">
        <v>82</v>
      </c>
      <c r="AC4" s="87"/>
      <c r="AD4" s="68"/>
      <c r="AE4" s="12" t="s">
        <v>77</v>
      </c>
      <c r="AF4" s="18"/>
      <c r="AH4" s="19"/>
      <c r="BL4" s="6"/>
    </row>
    <row r="5" spans="1:64" s="1" customFormat="1" x14ac:dyDescent="0.25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2">
        <v>2021</v>
      </c>
      <c r="L5" s="22"/>
      <c r="M5" s="21"/>
      <c r="N5" s="23" t="s">
        <v>5</v>
      </c>
      <c r="O5" s="54" t="s">
        <v>6</v>
      </c>
      <c r="P5" s="54" t="s">
        <v>43</v>
      </c>
      <c r="Q5" s="54" t="s">
        <v>42</v>
      </c>
      <c r="R5" s="54" t="s">
        <v>44</v>
      </c>
      <c r="S5" s="54" t="s">
        <v>45</v>
      </c>
      <c r="T5" s="54" t="s">
        <v>46</v>
      </c>
      <c r="U5" s="54" t="s">
        <v>47</v>
      </c>
      <c r="V5" s="54" t="s">
        <v>48</v>
      </c>
      <c r="W5" s="54" t="s">
        <v>49</v>
      </c>
      <c r="X5" s="54" t="s">
        <v>50</v>
      </c>
      <c r="Y5" s="23" t="s">
        <v>72</v>
      </c>
      <c r="Z5" s="23" t="s">
        <v>75</v>
      </c>
      <c r="AA5" s="72"/>
      <c r="AB5" s="23" t="s">
        <v>78</v>
      </c>
      <c r="AC5" s="23" t="s">
        <v>79</v>
      </c>
      <c r="AD5" s="72"/>
      <c r="AE5" s="83" t="s">
        <v>80</v>
      </c>
      <c r="AF5" s="75"/>
      <c r="AG5" s="76"/>
      <c r="AH5" s="24"/>
      <c r="AI5" s="25"/>
      <c r="AJ5" s="26"/>
      <c r="AK5" s="26"/>
      <c r="AL5" s="26"/>
      <c r="AM5" s="26"/>
    </row>
    <row r="6" spans="1:64" s="1" customFormat="1" x14ac:dyDescent="0.25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D6" s="12"/>
      <c r="AF6" s="12"/>
      <c r="AG6" s="12"/>
      <c r="AH6" s="15"/>
    </row>
    <row r="7" spans="1:64" s="1" customFormat="1" x14ac:dyDescent="0.25">
      <c r="A7" s="27" t="s">
        <v>7</v>
      </c>
      <c r="B7" s="19" t="s">
        <v>56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9834.2462930000002</v>
      </c>
      <c r="K7" s="60">
        <v>12082.065433</v>
      </c>
      <c r="L7" s="60"/>
      <c r="M7" s="60"/>
      <c r="N7" s="60" t="e">
        <f>+#REF!/#REF!*100-100</f>
        <v>#REF!</v>
      </c>
      <c r="O7" s="60" t="e">
        <f>+#REF!/#REF!*100-100</f>
        <v>#REF!</v>
      </c>
      <c r="P7" s="60" t="e">
        <f>+#REF!/#REF!*100-100</f>
        <v>#REF!</v>
      </c>
      <c r="Q7" s="60" t="e">
        <f>+#REF!/#REF!*100-100</f>
        <v>#REF!</v>
      </c>
      <c r="R7" s="60" t="e">
        <f>+C7/#REF!*100-100</f>
        <v>#REF!</v>
      </c>
      <c r="S7" s="60">
        <f t="shared" ref="S7:Z7" si="0">+D7/C7*100-100</f>
        <v>14.838338444016188</v>
      </c>
      <c r="T7" s="60">
        <f t="shared" si="0"/>
        <v>-16.174418749947066</v>
      </c>
      <c r="U7" s="60">
        <f t="shared" si="0"/>
        <v>-2.0830680666593366</v>
      </c>
      <c r="V7" s="60">
        <f t="shared" si="0"/>
        <v>27.625599618939646</v>
      </c>
      <c r="W7" s="60">
        <f t="shared" si="0"/>
        <v>1.3199708900811373</v>
      </c>
      <c r="X7" s="73">
        <f t="shared" si="0"/>
        <v>3.5506751783697723</v>
      </c>
      <c r="Y7" s="73">
        <f>+J7/I7*100-100</f>
        <v>-1.1652336375448158E-2</v>
      </c>
      <c r="Z7" s="73">
        <f>+K7/J7*100-100</f>
        <v>22.857055569169489</v>
      </c>
      <c r="AA7" s="73"/>
      <c r="AB7" s="73">
        <v>5410.8024969999997</v>
      </c>
      <c r="AC7" s="73">
        <v>5619.3575000000001</v>
      </c>
      <c r="AD7" s="73"/>
      <c r="AE7" s="73">
        <f>(AC7-AB7)/AB7*100</f>
        <v>3.8544190647437784</v>
      </c>
      <c r="AF7" s="73"/>
      <c r="AG7" s="28" t="s">
        <v>7</v>
      </c>
      <c r="AH7" s="29" t="s">
        <v>57</v>
      </c>
      <c r="AJ7" s="30"/>
    </row>
    <row r="8" spans="1:64" s="1" customFormat="1" x14ac:dyDescent="0.25">
      <c r="A8" s="31" t="s">
        <v>8</v>
      </c>
      <c r="B8" s="59" t="s">
        <v>9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9777.9046739999994</v>
      </c>
      <c r="K8" s="62">
        <v>12003.477963000003</v>
      </c>
      <c r="L8" s="62"/>
      <c r="M8" s="61"/>
      <c r="N8" s="62" t="e">
        <f>+#REF!/#REF!*100-100</f>
        <v>#REF!</v>
      </c>
      <c r="O8" s="62" t="e">
        <f>+#REF!/#REF!*100-100</f>
        <v>#REF!</v>
      </c>
      <c r="P8" s="62" t="e">
        <f>+#REF!/#REF!*100-100</f>
        <v>#REF!</v>
      </c>
      <c r="Q8" s="62" t="e">
        <f>+#REF!/#REF!*100-100</f>
        <v>#REF!</v>
      </c>
      <c r="R8" s="62" t="e">
        <f>+C8/#REF!*100-100</f>
        <v>#REF!</v>
      </c>
      <c r="S8" s="62">
        <f t="shared" ref="S8:Y9" si="1">+D8/C8*100-100</f>
        <v>15.112655957870587</v>
      </c>
      <c r="T8" s="62">
        <f t="shared" si="1"/>
        <v>-16.566254885659703</v>
      </c>
      <c r="U8" s="62">
        <f t="shared" si="1"/>
        <v>-1.3758487869845339</v>
      </c>
      <c r="V8" s="62">
        <f t="shared" si="1"/>
        <v>28.452117249244736</v>
      </c>
      <c r="W8" s="62">
        <f t="shared" si="1"/>
        <v>1.4458165306172788</v>
      </c>
      <c r="X8" s="62">
        <f t="shared" si="1"/>
        <v>3.7005430811497035</v>
      </c>
      <c r="Y8" s="62">
        <f t="shared" si="1"/>
        <v>0.20671320505354629</v>
      </c>
      <c r="Z8" s="62">
        <f t="shared" ref="Z8:Z10" si="2">+K8/J8*100-100</f>
        <v>22.761249605121733</v>
      </c>
      <c r="AA8" s="62"/>
      <c r="AB8" s="62">
        <v>5382.5788689999999</v>
      </c>
      <c r="AC8" s="62">
        <v>5582.4516199999998</v>
      </c>
      <c r="AD8" s="62"/>
      <c r="AE8" s="62">
        <f t="shared" ref="AE8:AE10" si="3">(AC8-AB8)/AB8*100</f>
        <v>3.7133269361110757</v>
      </c>
      <c r="AF8" s="73"/>
      <c r="AG8" s="33" t="s">
        <v>8</v>
      </c>
      <c r="AH8" s="34" t="s">
        <v>10</v>
      </c>
      <c r="AJ8" s="35"/>
      <c r="AK8" s="36"/>
    </row>
    <row r="9" spans="1:64" s="1" customFormat="1" x14ac:dyDescent="0.25">
      <c r="A9" s="31" t="s">
        <v>11</v>
      </c>
      <c r="B9" s="59" t="s">
        <v>12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2">
        <v>29.514864999999997</v>
      </c>
      <c r="L9" s="62"/>
      <c r="M9" s="61"/>
      <c r="N9" s="62" t="e">
        <f>+#REF!/#REF!*100-100</f>
        <v>#REF!</v>
      </c>
      <c r="O9" s="62" t="e">
        <f>+#REF!/#REF!*100-100</f>
        <v>#REF!</v>
      </c>
      <c r="P9" s="62" t="e">
        <f>+#REF!/#REF!*100-100</f>
        <v>#REF!</v>
      </c>
      <c r="Q9" s="62" t="e">
        <f>+#REF!/#REF!*100-100</f>
        <v>#REF!</v>
      </c>
      <c r="R9" s="62" t="e">
        <f>+C9/#REF!*100-100</f>
        <v>#REF!</v>
      </c>
      <c r="S9" s="62">
        <f t="shared" si="1"/>
        <v>-6.2889235467194879</v>
      </c>
      <c r="T9" s="62">
        <f t="shared" si="1"/>
        <v>-12.21210042780227</v>
      </c>
      <c r="U9" s="62">
        <f t="shared" si="1"/>
        <v>-25.267194499325214</v>
      </c>
      <c r="V9" s="62">
        <f t="shared" si="1"/>
        <v>-40.377485749865613</v>
      </c>
      <c r="W9" s="62">
        <f t="shared" si="1"/>
        <v>-7.8674957910329795</v>
      </c>
      <c r="X9" s="62">
        <f t="shared" si="1"/>
        <v>-33.015907532754852</v>
      </c>
      <c r="Y9" s="62">
        <f t="shared" si="1"/>
        <v>-9.9078368364582019</v>
      </c>
      <c r="Z9" s="62">
        <f t="shared" si="2"/>
        <v>30.49582139547914</v>
      </c>
      <c r="AA9" s="62"/>
      <c r="AB9" s="62">
        <v>12.545652</v>
      </c>
      <c r="AC9" s="62">
        <v>16.601381999999997</v>
      </c>
      <c r="AD9" s="62"/>
      <c r="AE9" s="62">
        <f t="shared" si="3"/>
        <v>32.327773797647161</v>
      </c>
      <c r="AF9" s="73"/>
      <c r="AG9" s="33" t="s">
        <v>11</v>
      </c>
      <c r="AH9" s="34" t="s">
        <v>13</v>
      </c>
      <c r="AJ9" s="35"/>
      <c r="AK9" s="36"/>
    </row>
    <row r="10" spans="1:64" s="1" customFormat="1" x14ac:dyDescent="0.25">
      <c r="A10" s="31" t="s">
        <v>55</v>
      </c>
      <c r="B10" s="59" t="s">
        <v>15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2">
        <v>58.300669999999997</v>
      </c>
      <c r="H10" s="62">
        <v>51.134894000000003</v>
      </c>
      <c r="I10" s="62">
        <v>52.553372999999993</v>
      </c>
      <c r="J10" s="62">
        <v>33.724139999999998</v>
      </c>
      <c r="K10" s="62">
        <v>49.072604999999996</v>
      </c>
      <c r="L10" s="60"/>
      <c r="M10" s="61"/>
      <c r="N10" s="60"/>
      <c r="O10" s="60"/>
      <c r="P10" s="60"/>
      <c r="Q10" s="60"/>
      <c r="R10" s="60"/>
      <c r="S10" s="60"/>
      <c r="T10" s="60"/>
      <c r="U10" s="62">
        <f>+F10/E10*100-100</f>
        <v>-36.656041095454917</v>
      </c>
      <c r="V10" s="62">
        <f>+G10/F10*100-100</f>
        <v>3.9405124796711988</v>
      </c>
      <c r="W10" s="62">
        <f>+H10/G10*100-100</f>
        <v>-12.291069725270731</v>
      </c>
      <c r="X10" s="62">
        <f>+I10/H10*100-100</f>
        <v>2.7739942122496473</v>
      </c>
      <c r="Y10" s="62">
        <f>+J10/I10*100-100</f>
        <v>-35.828781151687437</v>
      </c>
      <c r="Z10" s="62">
        <f t="shared" si="2"/>
        <v>45.511805490073272</v>
      </c>
      <c r="AA10" s="62"/>
      <c r="AB10" s="62">
        <v>15.677976000000001</v>
      </c>
      <c r="AC10" s="62">
        <v>20.304497999999999</v>
      </c>
      <c r="AD10" s="62"/>
      <c r="AE10" s="62">
        <f t="shared" si="3"/>
        <v>29.509689260909681</v>
      </c>
      <c r="AF10" s="73"/>
      <c r="AG10" s="33" t="s">
        <v>55</v>
      </c>
      <c r="AH10" s="34" t="s">
        <v>16</v>
      </c>
      <c r="AJ10" s="35"/>
      <c r="AK10" s="36"/>
    </row>
    <row r="11" spans="1:64" x14ac:dyDescent="0.25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81"/>
      <c r="AF11" s="73"/>
      <c r="AG11" s="33"/>
      <c r="AH11" s="40"/>
      <c r="AJ11" s="35"/>
      <c r="AK11" s="36"/>
    </row>
    <row r="12" spans="1:64" s="1" customFormat="1" x14ac:dyDescent="0.25">
      <c r="A12" s="16" t="s">
        <v>14</v>
      </c>
      <c r="B12" s="19" t="s">
        <v>18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22334.135097999999</v>
      </c>
      <c r="K12" s="60">
        <v>40086.439304</v>
      </c>
      <c r="L12" s="60"/>
      <c r="M12" s="60"/>
      <c r="N12" s="60" t="e">
        <f>+#REF!/#REF!*100-100</f>
        <v>#REF!</v>
      </c>
      <c r="O12" s="60" t="e">
        <f>+#REF!/#REF!*100-100</f>
        <v>#REF!</v>
      </c>
      <c r="P12" s="60" t="e">
        <f>+#REF!/#REF!*100-100</f>
        <v>#REF!</v>
      </c>
      <c r="Q12" s="60" t="e">
        <f>+#REF!/#REF!*100-100</f>
        <v>#REF!</v>
      </c>
      <c r="R12" s="60" t="e">
        <f>+C12/#REF!*100-100</f>
        <v>#REF!</v>
      </c>
      <c r="S12" s="60">
        <f t="shared" ref="S12:Z12" si="4">+D12/C12*100-100</f>
        <v>-3.1889383016304009</v>
      </c>
      <c r="T12" s="60">
        <f t="shared" si="4"/>
        <v>-25.260997670916382</v>
      </c>
      <c r="U12" s="60">
        <f t="shared" si="4"/>
        <v>-31.265667134870057</v>
      </c>
      <c r="V12" s="60">
        <f t="shared" si="4"/>
        <v>38.183152448599486</v>
      </c>
      <c r="W12" s="60">
        <f t="shared" si="4"/>
        <v>10.500179174795704</v>
      </c>
      <c r="X12" s="60">
        <f t="shared" si="4"/>
        <v>9.3768349489870246</v>
      </c>
      <c r="Y12" s="60">
        <f t="shared" si="4"/>
        <v>-29.53612688816321</v>
      </c>
      <c r="Z12" s="60">
        <f t="shared" si="4"/>
        <v>79.485075773494827</v>
      </c>
      <c r="AA12" s="60"/>
      <c r="AB12" s="60">
        <v>11090.076723999999</v>
      </c>
      <c r="AC12" s="60">
        <v>14812.023287</v>
      </c>
      <c r="AD12" s="60"/>
      <c r="AE12" s="73">
        <f>(AC12-AB12)/AB12*100</f>
        <v>33.5610533238724</v>
      </c>
      <c r="AF12" s="73"/>
      <c r="AG12" s="4" t="s">
        <v>14</v>
      </c>
      <c r="AH12" s="29" t="s">
        <v>19</v>
      </c>
      <c r="AJ12" s="38"/>
      <c r="AK12" s="39"/>
    </row>
    <row r="13" spans="1:64" s="1" customFormat="1" x14ac:dyDescent="0.25">
      <c r="A13" s="31"/>
      <c r="B13" s="59"/>
      <c r="C13" s="60"/>
      <c r="D13" s="60"/>
      <c r="E13" s="60"/>
      <c r="F13" s="60"/>
      <c r="G13" s="60"/>
      <c r="H13" s="60"/>
      <c r="M13" s="61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81"/>
      <c r="AF13" s="73"/>
      <c r="AG13" s="33"/>
      <c r="AH13" s="34"/>
      <c r="AJ13" s="35"/>
      <c r="AK13" s="36"/>
    </row>
    <row r="14" spans="1:64" s="1" customFormat="1" x14ac:dyDescent="0.25">
      <c r="A14" s="16" t="s">
        <v>17</v>
      </c>
      <c r="B14" s="19" t="s">
        <v>21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162143.182149</v>
      </c>
      <c r="J14" s="60">
        <v>179808.65114500001</v>
      </c>
      <c r="K14" s="60">
        <v>205981.185895</v>
      </c>
      <c r="L14" s="60"/>
      <c r="M14" s="60"/>
      <c r="N14" s="60" t="e">
        <f>+#REF!/#REF!*100-100</f>
        <v>#REF!</v>
      </c>
      <c r="O14" s="60" t="e">
        <f>+#REF!/#REF!*100-100</f>
        <v>#REF!</v>
      </c>
      <c r="P14" s="60" t="e">
        <f>+#REF!/#REF!*100-100</f>
        <v>#REF!</v>
      </c>
      <c r="Q14" s="60" t="e">
        <f>+#REF!/#REF!*100-100</f>
        <v>#REF!</v>
      </c>
      <c r="R14" s="60" t="e">
        <f>+C14/#REF!*100-100</f>
        <v>#REF!</v>
      </c>
      <c r="S14" s="60">
        <f t="shared" ref="S14:S26" si="5">+D14/C14*100-100</f>
        <v>-4.5601545256537719</v>
      </c>
      <c r="T14" s="60">
        <f t="shared" ref="T14:T26" si="6">+E14/D14*100-100</f>
        <v>-12.026710007707706</v>
      </c>
      <c r="U14" s="60">
        <f t="shared" ref="U14:U26" si="7">+F14/E14*100-100</f>
        <v>-1.2426512232387381</v>
      </c>
      <c r="V14" s="60">
        <f t="shared" ref="V14:V26" si="8">+G14/F14*100-100</f>
        <v>14.568903375925643</v>
      </c>
      <c r="W14" s="60">
        <f t="shared" ref="W14:W26" si="9">+H14/G14*100-100</f>
        <v>-5.8217596976006121</v>
      </c>
      <c r="X14" s="60">
        <f t="shared" ref="X14:X26" si="10">+I14/H14*100-100</f>
        <v>-12.099949923639571</v>
      </c>
      <c r="Y14" s="60">
        <f t="shared" ref="Y14:Y26" si="11">+J14/I14*100-100</f>
        <v>10.894981066651638</v>
      </c>
      <c r="Z14" s="60">
        <f t="shared" ref="Z14:Z26" si="12">+K14/J14*100-100</f>
        <v>14.555770583526666</v>
      </c>
      <c r="AA14" s="60"/>
      <c r="AB14" s="60">
        <v>79217.189967000013</v>
      </c>
      <c r="AC14" s="60">
        <v>99275.112584000002</v>
      </c>
      <c r="AD14" s="60"/>
      <c r="AE14" s="73">
        <f>(AC14-AB14)/AB14*100</f>
        <v>25.320164253939886</v>
      </c>
      <c r="AF14" s="73"/>
      <c r="AG14" s="3" t="s">
        <v>17</v>
      </c>
      <c r="AH14" s="37" t="s">
        <v>22</v>
      </c>
      <c r="AJ14" s="38"/>
      <c r="AK14" s="39"/>
    </row>
    <row r="15" spans="1:64" s="1" customFormat="1" x14ac:dyDescent="0.25">
      <c r="A15" s="44">
        <v>10</v>
      </c>
      <c r="B15" s="59" t="s">
        <v>59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5643.8334739999991</v>
      </c>
      <c r="J15" s="62">
        <v>6118.2583949999998</v>
      </c>
      <c r="K15" s="62">
        <v>7366.9669509999994</v>
      </c>
      <c r="L15" s="62"/>
      <c r="M15" s="64"/>
      <c r="N15" s="62" t="e">
        <f>+#REF!/#REF!*100-100</f>
        <v>#REF!</v>
      </c>
      <c r="O15" s="62" t="e">
        <f>+#REF!/#REF!*100-100</f>
        <v>#REF!</v>
      </c>
      <c r="P15" s="62" t="e">
        <f>+#REF!/#REF!*100-100</f>
        <v>#REF!</v>
      </c>
      <c r="Q15" s="62" t="e">
        <f>+#REF!/#REF!*100-100</f>
        <v>#REF!</v>
      </c>
      <c r="R15" s="62" t="e">
        <f>+C15/#REF!*100-100</f>
        <v>#REF!</v>
      </c>
      <c r="S15" s="62">
        <f t="shared" si="5"/>
        <v>4.5045410617686912</v>
      </c>
      <c r="T15" s="62">
        <f t="shared" si="6"/>
        <v>-13.843323832256132</v>
      </c>
      <c r="U15" s="62">
        <f t="shared" si="7"/>
        <v>-2.8058477790449814</v>
      </c>
      <c r="V15" s="62">
        <f t="shared" si="8"/>
        <v>5.9839166617759787</v>
      </c>
      <c r="W15" s="62">
        <f t="shared" si="9"/>
        <v>-5.7415663088357007</v>
      </c>
      <c r="X15" s="62">
        <f t="shared" si="10"/>
        <v>-8.9659483646926219E-2</v>
      </c>
      <c r="Y15" s="62">
        <f t="shared" si="11"/>
        <v>8.4060758203724504</v>
      </c>
      <c r="Z15" s="62">
        <f t="shared" si="12"/>
        <v>20.409542640769757</v>
      </c>
      <c r="AA15" s="62"/>
      <c r="AB15" s="62">
        <v>3181.162358</v>
      </c>
      <c r="AC15" s="62">
        <v>3429.8032450000001</v>
      </c>
      <c r="AD15" s="62"/>
      <c r="AE15" s="62">
        <f t="shared" ref="AE15:AE26" si="13">(AC15-AB15)/AB15*100</f>
        <v>7.8160388882609819</v>
      </c>
      <c r="AF15" s="73"/>
      <c r="AG15" s="71">
        <v>10</v>
      </c>
      <c r="AH15" s="45" t="s">
        <v>58</v>
      </c>
      <c r="AJ15" s="38"/>
      <c r="AK15" s="39"/>
    </row>
    <row r="16" spans="1:64" s="1" customFormat="1" x14ac:dyDescent="0.25">
      <c r="A16" s="31">
        <v>11</v>
      </c>
      <c r="B16" s="59" t="s">
        <v>60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2">
        <v>732.63539700000001</v>
      </c>
      <c r="L16" s="62"/>
      <c r="M16" s="61"/>
      <c r="N16" s="62" t="e">
        <f>+#REF!/#REF!*100-100</f>
        <v>#REF!</v>
      </c>
      <c r="O16" s="62" t="e">
        <f>+#REF!/#REF!*100-100</f>
        <v>#REF!</v>
      </c>
      <c r="P16" s="62" t="e">
        <f>+#REF!/#REF!*100-100</f>
        <v>#REF!</v>
      </c>
      <c r="Q16" s="62" t="e">
        <f>+#REF!/#REF!*100-100</f>
        <v>#REF!</v>
      </c>
      <c r="R16" s="62" t="e">
        <f>+C16/#REF!*100-100</f>
        <v>#REF!</v>
      </c>
      <c r="S16" s="62">
        <f t="shared" si="5"/>
        <v>-4.0359211203175249</v>
      </c>
      <c r="T16" s="62">
        <f t="shared" si="6"/>
        <v>-7.9136837020595721</v>
      </c>
      <c r="U16" s="62">
        <f t="shared" si="7"/>
        <v>4.5784167983926096</v>
      </c>
      <c r="V16" s="62">
        <f t="shared" si="8"/>
        <v>30.749604276959786</v>
      </c>
      <c r="W16" s="62">
        <f t="shared" si="9"/>
        <v>-6.4445777265388529</v>
      </c>
      <c r="X16" s="62">
        <f t="shared" si="10"/>
        <v>-13.290940951840753</v>
      </c>
      <c r="Y16" s="62">
        <f t="shared" si="11"/>
        <v>5.9913168757754534</v>
      </c>
      <c r="Z16" s="62">
        <f t="shared" si="12"/>
        <v>36.415106126997927</v>
      </c>
      <c r="AA16" s="62"/>
      <c r="AB16" s="62">
        <v>243.14497600000001</v>
      </c>
      <c r="AC16" s="62">
        <v>336.46632199999999</v>
      </c>
      <c r="AD16" s="62"/>
      <c r="AE16" s="62">
        <f t="shared" si="13"/>
        <v>38.380947669673411</v>
      </c>
      <c r="AF16" s="73"/>
      <c r="AG16" s="33">
        <v>11</v>
      </c>
      <c r="AH16" s="34" t="s">
        <v>71</v>
      </c>
      <c r="AJ16" s="35"/>
      <c r="AK16" s="36"/>
    </row>
    <row r="17" spans="1:37" s="1" customFormat="1" x14ac:dyDescent="0.25">
      <c r="A17" s="31">
        <v>13</v>
      </c>
      <c r="B17" s="59" t="s">
        <v>23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4609.5792070000007</v>
      </c>
      <c r="J17" s="62">
        <v>657.725233</v>
      </c>
      <c r="K17" s="62">
        <v>4690.6671640000004</v>
      </c>
      <c r="L17" s="62"/>
      <c r="M17" s="61"/>
      <c r="N17" s="62" t="e">
        <f>+#REF!/#REF!*100-100</f>
        <v>#REF!</v>
      </c>
      <c r="O17" s="62" t="e">
        <f>+#REF!/#REF!*100-100</f>
        <v>#REF!</v>
      </c>
      <c r="P17" s="62" t="e">
        <f>+#REF!/#REF!*100-100</f>
        <v>#REF!</v>
      </c>
      <c r="Q17" s="62" t="e">
        <f>+#REF!/#REF!*100-100</f>
        <v>#REF!</v>
      </c>
      <c r="R17" s="62" t="e">
        <f>+C17/#REF!*100-100</f>
        <v>#REF!</v>
      </c>
      <c r="S17" s="62">
        <f t="shared" si="5"/>
        <v>2.238720610346661</v>
      </c>
      <c r="T17" s="62">
        <f t="shared" si="6"/>
        <v>-16.223210066985146</v>
      </c>
      <c r="U17" s="62">
        <f t="shared" si="7"/>
        <v>-4.4252355631315083</v>
      </c>
      <c r="V17" s="62">
        <f t="shared" si="8"/>
        <v>12.163309689989092</v>
      </c>
      <c r="W17" s="62">
        <f t="shared" si="9"/>
        <v>-6.8267057182573296</v>
      </c>
      <c r="X17" s="62">
        <f t="shared" si="10"/>
        <v>-5.1714816214927311</v>
      </c>
      <c r="Y17" s="62">
        <f t="shared" si="11"/>
        <v>-85.731338947355681</v>
      </c>
      <c r="Z17" s="62">
        <f t="shared" si="12"/>
        <v>613.1651529628939</v>
      </c>
      <c r="AA17" s="62"/>
      <c r="AB17" s="62">
        <v>2005.9078219999999</v>
      </c>
      <c r="AC17" s="62">
        <v>2170.5718479999996</v>
      </c>
      <c r="AD17" s="62"/>
      <c r="AE17" s="62">
        <f t="shared" si="13"/>
        <v>8.2089527840726326</v>
      </c>
      <c r="AF17" s="73"/>
      <c r="AG17" s="33">
        <v>13</v>
      </c>
      <c r="AH17" s="34" t="s">
        <v>24</v>
      </c>
      <c r="AJ17" s="35"/>
      <c r="AK17" s="36"/>
    </row>
    <row r="18" spans="1:37" s="1" customFormat="1" x14ac:dyDescent="0.25">
      <c r="A18" s="31">
        <v>14</v>
      </c>
      <c r="B18" s="59" t="s">
        <v>25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1572.6997670000003</v>
      </c>
      <c r="J18" s="62">
        <v>4009.3307889999992</v>
      </c>
      <c r="K18" s="62">
        <v>1544.241462</v>
      </c>
      <c r="L18" s="62"/>
      <c r="M18" s="61"/>
      <c r="N18" s="62" t="e">
        <f>+#REF!/#REF!*100-100</f>
        <v>#REF!</v>
      </c>
      <c r="O18" s="62" t="e">
        <f>+#REF!/#REF!*100-100</f>
        <v>#REF!</v>
      </c>
      <c r="P18" s="62" t="e">
        <f>+#REF!/#REF!*100-100</f>
        <v>#REF!</v>
      </c>
      <c r="Q18" s="62" t="e">
        <f>+#REF!/#REF!*100-100</f>
        <v>#REF!</v>
      </c>
      <c r="R18" s="62" t="e">
        <f>+C18/#REF!*100-100</f>
        <v>#REF!</v>
      </c>
      <c r="S18" s="62">
        <f t="shared" si="5"/>
        <v>0.46524736232443331</v>
      </c>
      <c r="T18" s="62">
        <f t="shared" si="6"/>
        <v>-9.5926826223122532</v>
      </c>
      <c r="U18" s="62">
        <f t="shared" si="7"/>
        <v>-7.0625536424393687</v>
      </c>
      <c r="V18" s="62">
        <f t="shared" si="8"/>
        <v>-9.1744842042945862</v>
      </c>
      <c r="W18" s="62">
        <f t="shared" si="9"/>
        <v>-8.0796486187788048</v>
      </c>
      <c r="X18" s="62">
        <f t="shared" si="10"/>
        <v>-18.680902102116377</v>
      </c>
      <c r="Y18" s="62">
        <f t="shared" si="11"/>
        <v>154.93300584942472</v>
      </c>
      <c r="Z18" s="62">
        <f t="shared" si="12"/>
        <v>-61.483810060352681</v>
      </c>
      <c r="AA18" s="62"/>
      <c r="AB18" s="62">
        <v>564.009411</v>
      </c>
      <c r="AC18" s="62">
        <v>623.09082599999999</v>
      </c>
      <c r="AD18" s="62"/>
      <c r="AE18" s="62">
        <f t="shared" si="13"/>
        <v>10.475253399628112</v>
      </c>
      <c r="AF18" s="73"/>
      <c r="AG18" s="33">
        <v>14</v>
      </c>
      <c r="AH18" s="34" t="s">
        <v>26</v>
      </c>
      <c r="AJ18" s="35"/>
      <c r="AK18" s="36"/>
    </row>
    <row r="19" spans="1:37" s="1" customFormat="1" x14ac:dyDescent="0.25">
      <c r="A19" s="31">
        <v>24</v>
      </c>
      <c r="B19" s="59" t="s">
        <v>28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29184.208276999998</v>
      </c>
      <c r="J19" s="62">
        <v>42500.756289999998</v>
      </c>
      <c r="K19" s="62">
        <v>36011.594403999996</v>
      </c>
      <c r="L19" s="62"/>
      <c r="M19" s="61"/>
      <c r="N19" s="62" t="e">
        <f>+#REF!/#REF!*100-100</f>
        <v>#REF!</v>
      </c>
      <c r="O19" s="62" t="e">
        <f>+#REF!/#REF!*100-100</f>
        <v>#REF!</v>
      </c>
      <c r="P19" s="62" t="e">
        <f>+#REF!/#REF!*100-100</f>
        <v>#REF!</v>
      </c>
      <c r="Q19" s="62" t="e">
        <f>+#REF!/#REF!*100-100</f>
        <v>#REF!</v>
      </c>
      <c r="R19" s="62" t="e">
        <f>+C19/#REF!*100-100</f>
        <v>#REF!</v>
      </c>
      <c r="S19" s="62">
        <f t="shared" si="5"/>
        <v>-23.767523130417317</v>
      </c>
      <c r="T19" s="62">
        <f t="shared" si="6"/>
        <v>-18.408826012383003</v>
      </c>
      <c r="U19" s="62">
        <f t="shared" si="7"/>
        <v>1.9855046461322559</v>
      </c>
      <c r="V19" s="62">
        <f t="shared" si="8"/>
        <v>61.37714579157668</v>
      </c>
      <c r="W19" s="62">
        <f t="shared" si="9"/>
        <v>-10.56442946076146</v>
      </c>
      <c r="X19" s="62">
        <f t="shared" si="10"/>
        <v>-10.537354297219025</v>
      </c>
      <c r="Y19" s="62">
        <f t="shared" si="11"/>
        <v>45.629293371973148</v>
      </c>
      <c r="Z19" s="62">
        <f t="shared" si="12"/>
        <v>-15.268344501264409</v>
      </c>
      <c r="AA19" s="62"/>
      <c r="AB19" s="62">
        <v>17237.336416999999</v>
      </c>
      <c r="AC19" s="62">
        <v>17731.377694000003</v>
      </c>
      <c r="AD19" s="62"/>
      <c r="AE19" s="62">
        <f t="shared" si="13"/>
        <v>2.8661114748144327</v>
      </c>
      <c r="AF19" s="73"/>
      <c r="AG19" s="33">
        <v>24</v>
      </c>
      <c r="AH19" s="34" t="s">
        <v>29</v>
      </c>
      <c r="AJ19" s="35"/>
      <c r="AK19" s="36"/>
    </row>
    <row r="20" spans="1:37" s="1" customFormat="1" x14ac:dyDescent="0.25">
      <c r="A20" s="31">
        <v>25</v>
      </c>
      <c r="B20" s="59" t="s">
        <v>61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4462.1082460000007</v>
      </c>
      <c r="J20" s="62">
        <v>4515.8372929999996</v>
      </c>
      <c r="K20" s="62">
        <v>4613.5126760000012</v>
      </c>
      <c r="L20" s="62"/>
      <c r="M20" s="61"/>
      <c r="N20" s="62" t="e">
        <f>+#REF!/#REF!*100-100</f>
        <v>#REF!</v>
      </c>
      <c r="O20" s="62" t="e">
        <f>+#REF!/#REF!*100-100</f>
        <v>#REF!</v>
      </c>
      <c r="P20" s="62" t="e">
        <f>+#REF!/#REF!*100-100</f>
        <v>#REF!</v>
      </c>
      <c r="Q20" s="62" t="e">
        <f>+#REF!/#REF!*100-100</f>
        <v>#REF!</v>
      </c>
      <c r="R20" s="62" t="e">
        <f>+C20/#REF!*100-100</f>
        <v>#REF!</v>
      </c>
      <c r="S20" s="62">
        <f t="shared" si="5"/>
        <v>-11.689108437381364</v>
      </c>
      <c r="T20" s="62">
        <f t="shared" si="6"/>
        <v>-1.1915545953511639</v>
      </c>
      <c r="U20" s="62">
        <f t="shared" si="7"/>
        <v>3.0833483716135106</v>
      </c>
      <c r="V20" s="62">
        <f t="shared" si="8"/>
        <v>-2.7216309695957364</v>
      </c>
      <c r="W20" s="62">
        <f t="shared" si="9"/>
        <v>0.11612177730657436</v>
      </c>
      <c r="X20" s="62">
        <f t="shared" si="10"/>
        <v>-11.082091129100419</v>
      </c>
      <c r="Y20" s="62">
        <f t="shared" si="11"/>
        <v>1.204117964824448</v>
      </c>
      <c r="Z20" s="62">
        <f t="shared" si="12"/>
        <v>2.1629517775454019</v>
      </c>
      <c r="AA20" s="62"/>
      <c r="AB20" s="62">
        <v>2036.846994</v>
      </c>
      <c r="AC20" s="62">
        <v>2236.0067359999994</v>
      </c>
      <c r="AD20" s="62"/>
      <c r="AE20" s="62">
        <f t="shared" si="13"/>
        <v>9.777845001940257</v>
      </c>
      <c r="AF20" s="73"/>
      <c r="AG20" s="33">
        <v>20</v>
      </c>
      <c r="AH20" s="34" t="s">
        <v>62</v>
      </c>
      <c r="AJ20" s="35"/>
      <c r="AK20" s="36"/>
    </row>
    <row r="21" spans="1:37" s="1" customFormat="1" x14ac:dyDescent="0.25">
      <c r="A21" s="31">
        <v>26</v>
      </c>
      <c r="B21" s="59" t="s">
        <v>63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12046.585721000003</v>
      </c>
      <c r="J21" s="62">
        <v>13606.084478000001</v>
      </c>
      <c r="K21" s="62">
        <v>14868.695871</v>
      </c>
      <c r="L21" s="62"/>
      <c r="M21" s="61"/>
      <c r="N21" s="62" t="e">
        <f>+#REF!/#REF!*100-100</f>
        <v>#REF!</v>
      </c>
      <c r="O21" s="62" t="e">
        <f>+#REF!/#REF!*100-100</f>
        <v>#REF!</v>
      </c>
      <c r="P21" s="62" t="e">
        <f>+#REF!/#REF!*100-100</f>
        <v>#REF!</v>
      </c>
      <c r="Q21" s="62" t="e">
        <f>+#REF!/#REF!*100-100</f>
        <v>#REF!</v>
      </c>
      <c r="R21" s="62" t="e">
        <f>+C21/#REF!*100-100</f>
        <v>#REF!</v>
      </c>
      <c r="S21" s="62">
        <f t="shared" si="5"/>
        <v>6.3534568719311437</v>
      </c>
      <c r="T21" s="62">
        <f t="shared" si="6"/>
        <v>-5.0700313936168158</v>
      </c>
      <c r="U21" s="62">
        <f t="shared" si="7"/>
        <v>1.5931465921016326</v>
      </c>
      <c r="V21" s="62">
        <f t="shared" si="8"/>
        <v>9.1899491198534236</v>
      </c>
      <c r="W21" s="62">
        <f t="shared" si="9"/>
        <v>-24.39120944401067</v>
      </c>
      <c r="X21" s="62">
        <f t="shared" si="10"/>
        <v>-8.2817751964603588</v>
      </c>
      <c r="Y21" s="62">
        <f t="shared" si="11"/>
        <v>12.945566429510635</v>
      </c>
      <c r="Z21" s="62">
        <f t="shared" si="12"/>
        <v>9.2797556493313493</v>
      </c>
      <c r="AA21" s="62"/>
      <c r="AB21" s="62">
        <v>5786.095566</v>
      </c>
      <c r="AC21" s="62">
        <v>7278.794065</v>
      </c>
      <c r="AD21" s="62"/>
      <c r="AE21" s="62">
        <f t="shared" si="13"/>
        <v>25.798027045583716</v>
      </c>
      <c r="AF21" s="73"/>
      <c r="AG21" s="33">
        <v>21</v>
      </c>
      <c r="AH21" s="34" t="s">
        <v>64</v>
      </c>
      <c r="AJ21" s="35"/>
      <c r="AK21" s="36"/>
    </row>
    <row r="22" spans="1:37" s="1" customFormat="1" x14ac:dyDescent="0.25">
      <c r="A22" s="31">
        <v>27</v>
      </c>
      <c r="B22" s="59" t="s">
        <v>65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8351.2709930000001</v>
      </c>
      <c r="J22" s="62">
        <v>9227.3937420000002</v>
      </c>
      <c r="K22" s="62">
        <v>11405.545071</v>
      </c>
      <c r="L22" s="62"/>
      <c r="M22" s="61"/>
      <c r="N22" s="62" t="e">
        <f>+#REF!/#REF!*100-100</f>
        <v>#REF!</v>
      </c>
      <c r="O22" s="62" t="e">
        <f>+#REF!/#REF!*100-100</f>
        <v>#REF!</v>
      </c>
      <c r="P22" s="62" t="e">
        <f>+#REF!/#REF!*100-100</f>
        <v>#REF!</v>
      </c>
      <c r="Q22" s="62" t="e">
        <f>+#REF!/#REF!*100-100</f>
        <v>#REF!</v>
      </c>
      <c r="R22" s="62" t="e">
        <f>+C22/#REF!*100-100</f>
        <v>#REF!</v>
      </c>
      <c r="S22" s="62">
        <f t="shared" si="5"/>
        <v>-4.9182102673428858</v>
      </c>
      <c r="T22" s="62">
        <f t="shared" si="6"/>
        <v>-5.3096171627648232</v>
      </c>
      <c r="U22" s="62">
        <f t="shared" si="7"/>
        <v>1.9049424724666579</v>
      </c>
      <c r="V22" s="62">
        <f t="shared" si="8"/>
        <v>2.386757466282404</v>
      </c>
      <c r="W22" s="62">
        <f t="shared" si="9"/>
        <v>0.41183530891102293</v>
      </c>
      <c r="X22" s="62">
        <f t="shared" si="10"/>
        <v>-10.850822509358977</v>
      </c>
      <c r="Y22" s="62">
        <f t="shared" si="11"/>
        <v>10.490891143807474</v>
      </c>
      <c r="Z22" s="62">
        <f t="shared" si="12"/>
        <v>23.605271324727227</v>
      </c>
      <c r="AA22" s="62"/>
      <c r="AB22" s="62">
        <v>3891.4945950000001</v>
      </c>
      <c r="AC22" s="62">
        <v>5775.7174039999991</v>
      </c>
      <c r="AD22" s="62"/>
      <c r="AE22" s="62">
        <f t="shared" si="13"/>
        <v>48.419001054786229</v>
      </c>
      <c r="AF22" s="73"/>
      <c r="AG22" s="33">
        <v>27</v>
      </c>
      <c r="AH22" s="34" t="s">
        <v>66</v>
      </c>
      <c r="AJ22" s="35"/>
      <c r="AK22" s="36"/>
    </row>
    <row r="23" spans="1:37" s="1" customFormat="1" x14ac:dyDescent="0.25">
      <c r="A23" s="31">
        <v>28</v>
      </c>
      <c r="B23" s="59" t="s">
        <v>30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14713.341203</v>
      </c>
      <c r="J23" s="62">
        <v>17655.940830999996</v>
      </c>
      <c r="K23" s="62">
        <v>22543.922963999998</v>
      </c>
      <c r="L23" s="62"/>
      <c r="M23" s="61"/>
      <c r="N23" s="62" t="e">
        <f>+#REF!/#REF!*100-100</f>
        <v>#REF!</v>
      </c>
      <c r="O23" s="62" t="e">
        <f>+#REF!/#REF!*100-100</f>
        <v>#REF!</v>
      </c>
      <c r="P23" s="62" t="e">
        <f>+#REF!/#REF!*100-100</f>
        <v>#REF!</v>
      </c>
      <c r="Q23" s="62" t="e">
        <f>+#REF!/#REF!*100-100</f>
        <v>#REF!</v>
      </c>
      <c r="R23" s="62" t="e">
        <f>+C23/#REF!*100-100</f>
        <v>#REF!</v>
      </c>
      <c r="S23" s="62">
        <f t="shared" si="5"/>
        <v>-8.6127592110368596</v>
      </c>
      <c r="T23" s="62">
        <f t="shared" si="6"/>
        <v>-7.9773362508038019</v>
      </c>
      <c r="U23" s="62">
        <f t="shared" si="7"/>
        <v>5.4506193950841748</v>
      </c>
      <c r="V23" s="62">
        <f t="shared" si="8"/>
        <v>-3.8405739825888503</v>
      </c>
      <c r="W23" s="62">
        <f t="shared" si="9"/>
        <v>-4.8135715542724284</v>
      </c>
      <c r="X23" s="62">
        <f t="shared" si="10"/>
        <v>-21.685749163858929</v>
      </c>
      <c r="Y23" s="62">
        <f t="shared" si="11"/>
        <v>19.999533670842979</v>
      </c>
      <c r="Z23" s="62">
        <f t="shared" si="12"/>
        <v>27.684631364519333</v>
      </c>
      <c r="AA23" s="62"/>
      <c r="AB23" s="62">
        <v>7640.1797529999985</v>
      </c>
      <c r="AC23" s="62">
        <v>10661.930736000002</v>
      </c>
      <c r="AD23" s="62"/>
      <c r="AE23" s="62">
        <f t="shared" si="13"/>
        <v>39.550783891092102</v>
      </c>
      <c r="AF23" s="73"/>
      <c r="AG23" s="33">
        <v>28</v>
      </c>
      <c r="AH23" s="34" t="s">
        <v>31</v>
      </c>
      <c r="AJ23" s="35"/>
      <c r="AK23" s="36"/>
    </row>
    <row r="24" spans="1:37" s="1" customFormat="1" x14ac:dyDescent="0.25">
      <c r="A24" s="31">
        <v>29</v>
      </c>
      <c r="B24" s="59" t="s">
        <v>32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14060.376143</v>
      </c>
      <c r="J24" s="62">
        <v>19035.220809999999</v>
      </c>
      <c r="K24" s="62">
        <v>19691.551312999996</v>
      </c>
      <c r="L24" s="62"/>
      <c r="M24" s="61"/>
      <c r="N24" s="62" t="e">
        <f>+#REF!/#REF!*100-100</f>
        <v>#REF!</v>
      </c>
      <c r="O24" s="62" t="e">
        <f>+#REF!/#REF!*100-100</f>
        <v>#REF!</v>
      </c>
      <c r="P24" s="62" t="e">
        <f>+#REF!/#REF!*100-100</f>
        <v>#REF!</v>
      </c>
      <c r="Q24" s="62" t="e">
        <f>+#REF!/#REF!*100-100</f>
        <v>#REF!</v>
      </c>
      <c r="R24" s="62" t="e">
        <f>+C24/#REF!*100-100</f>
        <v>#REF!</v>
      </c>
      <c r="S24" s="62">
        <f t="shared" si="5"/>
        <v>-5.1051137681135259</v>
      </c>
      <c r="T24" s="62">
        <f t="shared" si="6"/>
        <v>7.4557460116564442</v>
      </c>
      <c r="U24" s="62">
        <f t="shared" si="7"/>
        <v>2.2034989380984769</v>
      </c>
      <c r="V24" s="62">
        <f t="shared" si="8"/>
        <v>1.6464336640203499</v>
      </c>
      <c r="W24" s="62">
        <f t="shared" si="9"/>
        <v>-15.174429108186473</v>
      </c>
      <c r="X24" s="62">
        <f t="shared" si="10"/>
        <v>-25.370821890955071</v>
      </c>
      <c r="Y24" s="62">
        <f t="shared" si="11"/>
        <v>35.38201692759651</v>
      </c>
      <c r="Z24" s="62">
        <f t="shared" si="12"/>
        <v>3.4479794563517743</v>
      </c>
      <c r="AA24" s="62"/>
      <c r="AB24" s="62">
        <v>6667.4163049999997</v>
      </c>
      <c r="AC24" s="62">
        <v>10611.649487000001</v>
      </c>
      <c r="AD24" s="62"/>
      <c r="AE24" s="62">
        <f t="shared" si="13"/>
        <v>59.156845794107063</v>
      </c>
      <c r="AF24" s="73"/>
      <c r="AG24" s="33">
        <v>29</v>
      </c>
      <c r="AH24" s="34" t="s">
        <v>33</v>
      </c>
      <c r="AJ24" s="35"/>
      <c r="AK24" s="36"/>
    </row>
    <row r="25" spans="1:37" s="1" customFormat="1" x14ac:dyDescent="0.25">
      <c r="A25" s="31">
        <v>30</v>
      </c>
      <c r="B25" s="59" t="s">
        <v>69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5958.2019049999981</v>
      </c>
      <c r="J25" s="62">
        <v>5700.3867360000004</v>
      </c>
      <c r="K25" s="62">
        <v>5163.9115419999998</v>
      </c>
      <c r="L25" s="62"/>
      <c r="M25" s="61"/>
      <c r="N25" s="62" t="e">
        <f>+#REF!/#REF!*100-100</f>
        <v>#REF!</v>
      </c>
      <c r="O25" s="62" t="e">
        <f>+#REF!/#REF!*100-100</f>
        <v>#REF!</v>
      </c>
      <c r="P25" s="62" t="e">
        <f>+#REF!/#REF!*100-100</f>
        <v>#REF!</v>
      </c>
      <c r="Q25" s="62" t="e">
        <f>+#REF!/#REF!*100-100</f>
        <v>#REF!</v>
      </c>
      <c r="R25" s="62" t="e">
        <f>+C25/#REF!*100-100</f>
        <v>#REF!</v>
      </c>
      <c r="S25" s="62">
        <f t="shared" si="5"/>
        <v>12.506092017697341</v>
      </c>
      <c r="T25" s="62">
        <f t="shared" si="6"/>
        <v>20.733421856954564</v>
      </c>
      <c r="U25" s="62">
        <f t="shared" si="7"/>
        <v>10.526579738260409</v>
      </c>
      <c r="V25" s="62">
        <f t="shared" si="8"/>
        <v>13.909060348706831</v>
      </c>
      <c r="W25" s="62">
        <f t="shared" si="9"/>
        <v>-24.203784019690261</v>
      </c>
      <c r="X25" s="62">
        <f t="shared" si="10"/>
        <v>14.372229804778769</v>
      </c>
      <c r="Y25" s="62">
        <f t="shared" si="11"/>
        <v>-4.3270633172676582</v>
      </c>
      <c r="Z25" s="62">
        <f t="shared" si="12"/>
        <v>-9.4112069732386061</v>
      </c>
      <c r="AA25" s="62"/>
      <c r="AB25" s="62">
        <v>2709.3904229999998</v>
      </c>
      <c r="AC25" s="62">
        <v>2880.3771459999998</v>
      </c>
      <c r="AD25" s="62"/>
      <c r="AE25" s="62">
        <f t="shared" si="13"/>
        <v>6.3108927214215669</v>
      </c>
      <c r="AF25" s="73"/>
      <c r="AG25" s="33">
        <v>25</v>
      </c>
      <c r="AH25" s="34" t="s">
        <v>73</v>
      </c>
      <c r="AJ25" s="35"/>
      <c r="AK25" s="36"/>
    </row>
    <row r="26" spans="1:37" s="1" customFormat="1" x14ac:dyDescent="0.25">
      <c r="A26" s="31">
        <v>32</v>
      </c>
      <c r="B26" s="59" t="s">
        <v>70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4084.1625170000002</v>
      </c>
      <c r="J26" s="62">
        <v>3215.4656190000001</v>
      </c>
      <c r="K26" s="62">
        <v>3372.8892149999997</v>
      </c>
      <c r="L26" s="62"/>
      <c r="M26" s="61"/>
      <c r="N26" s="62" t="e">
        <f>+#REF!/#REF!*100-100</f>
        <v>#REF!</v>
      </c>
      <c r="O26" s="62" t="e">
        <f>+#REF!/#REF!*100-100</f>
        <v>#REF!</v>
      </c>
      <c r="P26" s="62" t="e">
        <f>+#REF!/#REF!*100-100</f>
        <v>#REF!</v>
      </c>
      <c r="Q26" s="62" t="e">
        <f>+#REF!/#REF!*100-100</f>
        <v>#REF!</v>
      </c>
      <c r="R26" s="62" t="e">
        <f>+C26/#REF!*100-100</f>
        <v>#REF!</v>
      </c>
      <c r="S26" s="62">
        <f t="shared" si="5"/>
        <v>1.9327744581861168</v>
      </c>
      <c r="T26" s="62">
        <f t="shared" si="6"/>
        <v>-14.057570681503933</v>
      </c>
      <c r="U26" s="62">
        <f t="shared" si="7"/>
        <v>0.24266439194123279</v>
      </c>
      <c r="V26" s="62">
        <f t="shared" si="8"/>
        <v>3.9851656198492265</v>
      </c>
      <c r="W26" s="62">
        <f t="shared" si="9"/>
        <v>2.5138380926216684</v>
      </c>
      <c r="X26" s="62">
        <f t="shared" si="10"/>
        <v>7.443733697877434</v>
      </c>
      <c r="Y26" s="62">
        <f t="shared" si="11"/>
        <v>-21.26989056836301</v>
      </c>
      <c r="Z26" s="62">
        <f t="shared" si="12"/>
        <v>4.8958258197441893</v>
      </c>
      <c r="AA26" s="62"/>
      <c r="AB26" s="62">
        <v>1673.5713849999997</v>
      </c>
      <c r="AC26" s="62">
        <v>1484.7775689999999</v>
      </c>
      <c r="AD26" s="62"/>
      <c r="AE26" s="62">
        <f t="shared" si="13"/>
        <v>-11.280894122123145</v>
      </c>
      <c r="AF26" s="73"/>
      <c r="AG26" s="33">
        <v>26</v>
      </c>
      <c r="AH26" s="34" t="s">
        <v>27</v>
      </c>
      <c r="AJ26" s="35"/>
      <c r="AK26" s="36"/>
    </row>
    <row r="27" spans="1:37" x14ac:dyDescent="0.25">
      <c r="B27" s="59"/>
      <c r="AE27" s="82"/>
      <c r="AF27" s="73"/>
    </row>
    <row r="28" spans="1:37" s="1" customFormat="1" x14ac:dyDescent="0.25">
      <c r="A28" s="43" t="s">
        <v>20</v>
      </c>
      <c r="B28" s="19" t="s">
        <v>67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>
        <v>54.009253000000001</v>
      </c>
      <c r="L28" s="60"/>
      <c r="M28" s="60"/>
      <c r="N28" s="60" t="e">
        <f>+#REF!/#REF!*100-100</f>
        <v>#REF!</v>
      </c>
      <c r="O28" s="60" t="e">
        <f>+#REF!/#REF!*100-100</f>
        <v>#REF!</v>
      </c>
      <c r="P28" s="60" t="e">
        <f>+#REF!/#REF!*100-100</f>
        <v>#REF!</v>
      </c>
      <c r="Q28" s="60" t="e">
        <f>+#REF!/#REF!*100-100</f>
        <v>#REF!</v>
      </c>
      <c r="R28" s="60" t="e">
        <f>+C28/#REF!*100-100</f>
        <v>#REF!</v>
      </c>
      <c r="S28" s="60">
        <f t="shared" ref="S28:Z28" si="14">+D28/C28*100-100</f>
        <v>31.30567133219003</v>
      </c>
      <c r="T28" s="60">
        <f t="shared" si="14"/>
        <v>-25.900140934966274</v>
      </c>
      <c r="U28" s="60">
        <f t="shared" si="14"/>
        <v>-34.307117705177319</v>
      </c>
      <c r="V28" s="60">
        <f t="shared" si="14"/>
        <v>-59.974102690581311</v>
      </c>
      <c r="W28" s="60">
        <f t="shared" si="14"/>
        <v>-33.298090125334994</v>
      </c>
      <c r="X28" s="60">
        <f t="shared" si="14"/>
        <v>-28.797204784103599</v>
      </c>
      <c r="Y28" s="60">
        <f t="shared" si="14"/>
        <v>36.851543092637286</v>
      </c>
      <c r="Z28" s="60">
        <f t="shared" si="14"/>
        <v>-2.8122748588936588</v>
      </c>
      <c r="AA28" s="60"/>
      <c r="AB28" s="60">
        <v>5.3029549999999999</v>
      </c>
      <c r="AC28" s="60">
        <v>83.376288000000002</v>
      </c>
      <c r="AD28" s="60"/>
      <c r="AE28" s="73">
        <f>(AC28-AB28)/AB28*100</f>
        <v>1472.2608998190633</v>
      </c>
      <c r="AF28" s="73"/>
      <c r="AG28" s="3" t="s">
        <v>20</v>
      </c>
      <c r="AH28" s="46" t="s">
        <v>35</v>
      </c>
      <c r="AJ28" s="30"/>
    </row>
    <row r="29" spans="1:37" s="1" customFormat="1" x14ac:dyDescent="0.25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5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81"/>
      <c r="AF29" s="73"/>
      <c r="AG29" s="5"/>
      <c r="AH29" s="29"/>
      <c r="AJ29" s="30"/>
    </row>
    <row r="30" spans="1:37" s="1" customFormat="1" x14ac:dyDescent="0.25">
      <c r="A30" s="43" t="s">
        <v>34</v>
      </c>
      <c r="B30" s="19" t="s">
        <v>68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0">
        <v>13019.751314999998</v>
      </c>
      <c r="L30" s="60"/>
      <c r="M30" s="65"/>
      <c r="N30" s="60" t="e">
        <f>+#REF!/#REF!*100-100</f>
        <v>#REF!</v>
      </c>
      <c r="O30" s="60" t="e">
        <f>+#REF!/#REF!*100-100</f>
        <v>#REF!</v>
      </c>
      <c r="P30" s="60" t="e">
        <f>+#REF!/#REF!*100-100</f>
        <v>#REF!</v>
      </c>
      <c r="Q30" s="60" t="e">
        <f>+#REF!/#REF!*100-100</f>
        <v>#REF!</v>
      </c>
      <c r="R30" s="60" t="e">
        <f>+C30/#REF!*100-100</f>
        <v>#REF!</v>
      </c>
      <c r="S30" s="60">
        <f t="shared" ref="S30:W30" si="15">+D30/C30*100-100</f>
        <v>-3.8748934911394457</v>
      </c>
      <c r="T30" s="60">
        <f t="shared" si="15"/>
        <v>-32.025422431859553</v>
      </c>
      <c r="U30" s="60">
        <f t="shared" si="15"/>
        <v>-15.4591506462761</v>
      </c>
      <c r="V30" s="60">
        <f t="shared" si="15"/>
        <v>57.270984928957489</v>
      </c>
      <c r="W30" s="60">
        <f t="shared" si="15"/>
        <v>14.913696234176754</v>
      </c>
      <c r="X30" s="60">
        <f>+I30/H30*100-100</f>
        <v>-18.228378754077184</v>
      </c>
      <c r="Y30" s="60">
        <f>+J30/I30*100-100</f>
        <v>13.26091202429005</v>
      </c>
      <c r="Z30" s="60">
        <f>+K30/J30*100-100</f>
        <v>77.764291310406264</v>
      </c>
      <c r="AA30" s="60"/>
      <c r="AB30" s="60">
        <v>6250.9298229999995</v>
      </c>
      <c r="AC30" s="60">
        <v>7612.2218090000006</v>
      </c>
      <c r="AD30" s="60"/>
      <c r="AE30" s="73">
        <f>(AC30-AB30)/AB30*100</f>
        <v>21.777431910868554</v>
      </c>
      <c r="AF30" s="73"/>
      <c r="AG30" s="3" t="s">
        <v>34</v>
      </c>
      <c r="AH30" s="46" t="s">
        <v>74</v>
      </c>
      <c r="AJ30" s="30"/>
    </row>
    <row r="31" spans="1:37" s="1" customFormat="1" x14ac:dyDescent="0.25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3"/>
      <c r="N31" s="62"/>
      <c r="O31" s="62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81"/>
      <c r="AF31" s="73"/>
      <c r="AG31" s="42"/>
      <c r="AH31" s="34"/>
      <c r="AJ31" s="30"/>
    </row>
    <row r="32" spans="1:37" s="1" customFormat="1" x14ac:dyDescent="0.25">
      <c r="A32" s="48" t="s">
        <v>36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210345.202552</v>
      </c>
      <c r="J32" s="66">
        <v>219516.80683799996</v>
      </c>
      <c r="K32" s="66">
        <v>271422.75750599999</v>
      </c>
      <c r="L32" s="66"/>
      <c r="M32" s="66"/>
      <c r="N32" s="66" t="e">
        <f>+#REF!/#REF!*100-100</f>
        <v>#REF!</v>
      </c>
      <c r="O32" s="66" t="e">
        <f>+#REF!/#REF!*100-100</f>
        <v>#REF!</v>
      </c>
      <c r="P32" s="66" t="e">
        <f>+#REF!/#REF!*100-100</f>
        <v>#REF!</v>
      </c>
      <c r="Q32" s="66" t="e">
        <f>+#REF!/#REF!*100-100</f>
        <v>#REF!</v>
      </c>
      <c r="R32" s="66" t="e">
        <f>+C32/#REF!*100-100</f>
        <v>#REF!</v>
      </c>
      <c r="S32" s="66">
        <f t="shared" ref="S32:Y32" si="16">+D32/C32*100-100</f>
        <v>-3.7114752566039186</v>
      </c>
      <c r="T32" s="66">
        <f t="shared" si="16"/>
        <v>-14.941010911131599</v>
      </c>
      <c r="U32" s="66">
        <f t="shared" si="16"/>
        <v>-5.3506281191416747</v>
      </c>
      <c r="V32" s="66">
        <f t="shared" si="16"/>
        <v>18.065197592694801</v>
      </c>
      <c r="W32" s="66">
        <f t="shared" si="16"/>
        <v>-3.1680628425810937</v>
      </c>
      <c r="X32" s="66">
        <f t="shared" si="16"/>
        <v>-9.0015386617999127</v>
      </c>
      <c r="Y32" s="66">
        <f t="shared" si="16"/>
        <v>4.3602631173547337</v>
      </c>
      <c r="Z32" s="66">
        <f>+K32/J32*100-100</f>
        <v>23.645547425580872</v>
      </c>
      <c r="AA32" s="66"/>
      <c r="AB32" s="66">
        <v>126059.02851800001</v>
      </c>
      <c r="AC32" s="66">
        <v>177271.921176</v>
      </c>
      <c r="AD32" s="66"/>
      <c r="AE32" s="66">
        <f>(AC32-AB32)/AB32*100</f>
        <v>40.626120366053186</v>
      </c>
      <c r="AF32" s="74"/>
      <c r="AG32" s="74" t="s">
        <v>37</v>
      </c>
      <c r="AH32" s="49"/>
      <c r="AJ32" s="30"/>
    </row>
    <row r="33" spans="1:36" s="1" customFormat="1" x14ac:dyDescent="0.25">
      <c r="A33" s="50" t="s">
        <v>38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30"/>
      <c r="AH33" s="52" t="s">
        <v>39</v>
      </c>
      <c r="AI33" s="30"/>
      <c r="AJ33" s="30"/>
    </row>
    <row r="34" spans="1:36" ht="16.899999999999999" hidden="1" customHeight="1" x14ac:dyDescent="0.25">
      <c r="A34" s="1" t="s">
        <v>40</v>
      </c>
      <c r="AB34" s="32">
        <v>55681</v>
      </c>
      <c r="AC34" s="32">
        <v>61023</v>
      </c>
      <c r="AE34" s="32">
        <v>1.1000000000000001</v>
      </c>
      <c r="AH34" s="5" t="s">
        <v>41</v>
      </c>
    </row>
  </sheetData>
  <mergeCells count="6">
    <mergeCell ref="V3:Z3"/>
    <mergeCell ref="G3:K3"/>
    <mergeCell ref="G4:K4"/>
    <mergeCell ref="AB3:AC3"/>
    <mergeCell ref="AB4:AC4"/>
    <mergeCell ref="V4:Z4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2020-02-20T13:35:34Z</cp:lastPrinted>
  <dcterms:created xsi:type="dcterms:W3CDTF">2010-12-16T14:39:12Z</dcterms:created>
  <dcterms:modified xsi:type="dcterms:W3CDTF">2022-10-14T10:52:50Z</dcterms:modified>
</cp:coreProperties>
</file>