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ozdamarlar\Desktop\Main Ekon ve Ekogel\B5\"/>
    </mc:Choice>
  </mc:AlternateContent>
  <bookViews>
    <workbookView xWindow="720" yWindow="768" windowWidth="15600" windowHeight="8880"/>
  </bookViews>
  <sheets>
    <sheet name="T 5.23" sheetId="2" r:id="rId1"/>
  </sheets>
  <definedNames>
    <definedName name="_xlnm.Print_Area" localSheetId="0">'T 5.23'!$A$1:$AQ$42</definedName>
  </definedNames>
  <calcPr calcId="162913"/>
</workbook>
</file>

<file path=xl/calcChain.xml><?xml version="1.0" encoding="utf-8"?>
<calcChain xmlns="http://schemas.openxmlformats.org/spreadsheetml/2006/main">
  <c r="AL33" i="2" l="1"/>
  <c r="AK33" i="2"/>
  <c r="AL41" i="2"/>
  <c r="AK41" i="2"/>
  <c r="AN27" i="2" l="1"/>
  <c r="AO27" i="2"/>
  <c r="AL19" i="2" l="1"/>
  <c r="AK19" i="2"/>
  <c r="AN16" i="2"/>
  <c r="AN18" i="2"/>
  <c r="R31" i="2" l="1"/>
  <c r="Q31" i="2"/>
  <c r="AI31" i="2" s="1"/>
  <c r="P31" i="2"/>
  <c r="AH31" i="2" s="1"/>
  <c r="O31" i="2"/>
  <c r="AG31" i="2" s="1"/>
  <c r="N31" i="2"/>
  <c r="AF31" i="2" s="1"/>
  <c r="M31" i="2"/>
  <c r="AE31" i="2" s="1"/>
  <c r="AJ31" i="2"/>
  <c r="AD31" i="2"/>
  <c r="AJ30" i="2"/>
  <c r="AI30" i="2"/>
  <c r="AH30" i="2"/>
  <c r="AG30" i="2"/>
  <c r="AF30" i="2"/>
  <c r="AE30" i="2"/>
  <c r="AD30" i="2"/>
  <c r="AJ29" i="2"/>
  <c r="AI29" i="2"/>
  <c r="AH29" i="2"/>
  <c r="AG29" i="2"/>
  <c r="AF29" i="2"/>
  <c r="AE29" i="2"/>
  <c r="AD29" i="2"/>
  <c r="AJ28" i="2"/>
  <c r="AI28" i="2"/>
  <c r="AH28" i="2"/>
  <c r="AG28" i="2"/>
  <c r="AF28" i="2"/>
  <c r="AE28" i="2"/>
  <c r="AD28" i="2"/>
  <c r="AJ27" i="2"/>
  <c r="AI27" i="2"/>
  <c r="AH27" i="2"/>
  <c r="AG27" i="2"/>
  <c r="AF27" i="2"/>
  <c r="AE27" i="2"/>
  <c r="AD27" i="2"/>
  <c r="AJ11" i="2"/>
  <c r="AG11" i="2"/>
  <c r="AD11" i="2"/>
  <c r="AJ10" i="2"/>
  <c r="AI10" i="2"/>
  <c r="AH10" i="2"/>
  <c r="AG10" i="2"/>
  <c r="AF10" i="2"/>
  <c r="AE10" i="2"/>
  <c r="AD10" i="2"/>
  <c r="AJ9" i="2"/>
  <c r="AI9" i="2"/>
  <c r="AH9" i="2"/>
  <c r="AG9" i="2"/>
  <c r="AF9" i="2"/>
  <c r="AE9" i="2"/>
  <c r="AD9" i="2"/>
  <c r="AJ8" i="2"/>
  <c r="AI8" i="2"/>
  <c r="AH8" i="2"/>
  <c r="AG8" i="2"/>
  <c r="AF8" i="2"/>
  <c r="AE8" i="2"/>
  <c r="AD8" i="2"/>
  <c r="AJ7" i="2"/>
  <c r="AH7" i="2"/>
  <c r="AG7" i="2"/>
  <c r="AF7" i="2"/>
  <c r="AE7" i="2"/>
  <c r="AD7" i="2"/>
  <c r="AI7" i="2"/>
  <c r="R33" i="2"/>
  <c r="Q33" i="2"/>
  <c r="P33" i="2"/>
  <c r="O33" i="2"/>
  <c r="N33" i="2"/>
  <c r="M33" i="2"/>
  <c r="R11" i="2"/>
  <c r="Q11" i="2"/>
  <c r="AI11" i="2" s="1"/>
  <c r="P11" i="2"/>
  <c r="AH11" i="2" s="1"/>
  <c r="O11" i="2"/>
  <c r="N11" i="2"/>
  <c r="AF11" i="2" s="1"/>
  <c r="M11" i="2"/>
  <c r="AE11" i="2" s="1"/>
  <c r="Q19" i="2"/>
  <c r="P19" i="2"/>
  <c r="O19" i="2"/>
  <c r="AG19" i="2" s="1"/>
  <c r="N19" i="2"/>
  <c r="AF19" i="2" s="1"/>
  <c r="M19" i="2"/>
  <c r="R19" i="2"/>
  <c r="AI19" i="2"/>
  <c r="AH19" i="2"/>
  <c r="AE19" i="2"/>
  <c r="AD19" i="2"/>
  <c r="AI18" i="2"/>
  <c r="AH18" i="2"/>
  <c r="AG18" i="2"/>
  <c r="AF18" i="2"/>
  <c r="AE18" i="2"/>
  <c r="AD18" i="2"/>
  <c r="AI17" i="2"/>
  <c r="AH17" i="2"/>
  <c r="AG17" i="2"/>
  <c r="AF17" i="2"/>
  <c r="AE17" i="2"/>
  <c r="AD17" i="2"/>
  <c r="AI16" i="2"/>
  <c r="AH16" i="2"/>
  <c r="AG16" i="2"/>
  <c r="AF16" i="2"/>
  <c r="AE16" i="2"/>
  <c r="AD16" i="2"/>
  <c r="AI15" i="2"/>
  <c r="AH15" i="2"/>
  <c r="AG15" i="2"/>
  <c r="AF15" i="2"/>
  <c r="AE15" i="2"/>
  <c r="AD15" i="2"/>
  <c r="AJ19" i="2"/>
  <c r="AJ18" i="2"/>
  <c r="AJ17" i="2"/>
  <c r="AJ16" i="2"/>
  <c r="AJ15" i="2"/>
  <c r="AI39" i="2"/>
  <c r="AH39" i="2"/>
  <c r="AG39" i="2"/>
  <c r="AF39" i="2"/>
  <c r="AE39" i="2"/>
  <c r="AD39" i="2"/>
  <c r="AI38" i="2"/>
  <c r="AH38" i="2"/>
  <c r="AG38" i="2"/>
  <c r="AF38" i="2"/>
  <c r="AE38" i="2"/>
  <c r="AD38" i="2"/>
  <c r="AI37" i="2"/>
  <c r="AH37" i="2"/>
  <c r="AG37" i="2"/>
  <c r="AF37" i="2"/>
  <c r="AE37" i="2"/>
  <c r="AD37" i="2"/>
  <c r="AI36" i="2"/>
  <c r="AH36" i="2"/>
  <c r="AG36" i="2"/>
  <c r="AF36" i="2"/>
  <c r="AE36" i="2"/>
  <c r="AD36" i="2"/>
  <c r="AI35" i="2"/>
  <c r="AH35" i="2"/>
  <c r="AG35" i="2"/>
  <c r="AF35" i="2"/>
  <c r="AE35" i="2"/>
  <c r="AD35" i="2"/>
  <c r="AJ39" i="2"/>
  <c r="AJ38" i="2"/>
  <c r="AJ37" i="2"/>
  <c r="AJ36" i="2"/>
  <c r="AJ35" i="2"/>
  <c r="Q39" i="2"/>
  <c r="P39" i="2"/>
  <c r="O39" i="2"/>
  <c r="N39" i="2"/>
  <c r="M39" i="2"/>
  <c r="R39" i="2"/>
  <c r="R41" i="2"/>
  <c r="Q41" i="2"/>
  <c r="P41" i="2"/>
  <c r="O41" i="2"/>
  <c r="N41" i="2"/>
  <c r="M41" i="2"/>
  <c r="AL11" i="2" l="1"/>
  <c r="AK11" i="2"/>
  <c r="AN7" i="2"/>
  <c r="AO28" i="2" l="1"/>
  <c r="AO29" i="2"/>
  <c r="AO30" i="2"/>
  <c r="AN28" i="2"/>
  <c r="AN29" i="2"/>
  <c r="AN30" i="2"/>
  <c r="AO36" i="2"/>
  <c r="AO37" i="2"/>
  <c r="AO38" i="2"/>
  <c r="AN36" i="2"/>
  <c r="AN37" i="2"/>
  <c r="AN38" i="2"/>
  <c r="AN35" i="2"/>
  <c r="AO35" i="2"/>
  <c r="AO15" i="2"/>
  <c r="AO16" i="2"/>
  <c r="AO17" i="2"/>
  <c r="AO18" i="2"/>
  <c r="AO19" i="2"/>
  <c r="AN17" i="2"/>
  <c r="AN19" i="2"/>
  <c r="AN15" i="2"/>
  <c r="AO7" i="2"/>
  <c r="AL39" i="2"/>
  <c r="AO39" i="2" s="1"/>
  <c r="AK39" i="2"/>
  <c r="AN39" i="2" s="1"/>
  <c r="AL31" i="2"/>
  <c r="AO31" i="2" s="1"/>
  <c r="AK31" i="2"/>
  <c r="AN31" i="2" s="1"/>
  <c r="AO11" i="2"/>
  <c r="AN11" i="2"/>
  <c r="AO10" i="2"/>
  <c r="AN10" i="2"/>
  <c r="AO9" i="2"/>
  <c r="AN9" i="2"/>
  <c r="AO8" i="2"/>
  <c r="AN8" i="2"/>
</calcChain>
</file>

<file path=xl/sharedStrings.xml><?xml version="1.0" encoding="utf-8"?>
<sst xmlns="http://schemas.openxmlformats.org/spreadsheetml/2006/main" count="78" uniqueCount="40">
  <si>
    <t>Tablo:V.23- Türkiye'ye Gelen ve Türkiye'den Çıkan Doğrudan Yatırımların (Sermaye) Sektörel ve Coğrafi Dağılımı</t>
  </si>
  <si>
    <t>(Milyon Dolar)</t>
  </si>
  <si>
    <t>Table:V.23- Foreign Direct Investment (Equity Capital) by Sectors and Countries</t>
  </si>
  <si>
    <t>(In Millions of Dollars)</t>
  </si>
  <si>
    <t>Sektörel Dağılm</t>
  </si>
  <si>
    <t>Yıllık (Annual)</t>
  </si>
  <si>
    <t>Sectoral</t>
  </si>
  <si>
    <t>Sermaye Girişi</t>
  </si>
  <si>
    <t>Capital Inflow</t>
  </si>
  <si>
    <t>Tarım</t>
  </si>
  <si>
    <t>Agriculture</t>
  </si>
  <si>
    <t>Madencilik</t>
  </si>
  <si>
    <t>Mining</t>
  </si>
  <si>
    <t>İmalat Sanayi</t>
  </si>
  <si>
    <t>Manufacturing</t>
  </si>
  <si>
    <t>Hizmetler</t>
  </si>
  <si>
    <t>Services</t>
  </si>
  <si>
    <t>Diğer</t>
  </si>
  <si>
    <t>Other</t>
  </si>
  <si>
    <t>Toplam</t>
  </si>
  <si>
    <t>Total</t>
  </si>
  <si>
    <t>Sermaye Çıkışı</t>
  </si>
  <si>
    <t>Capital Outflow</t>
  </si>
  <si>
    <t>Coğrafi Dağılım</t>
  </si>
  <si>
    <t>Geographical</t>
  </si>
  <si>
    <t>Avrupa</t>
  </si>
  <si>
    <t>Europe</t>
  </si>
  <si>
    <t>Afrika</t>
  </si>
  <si>
    <t>Africa</t>
  </si>
  <si>
    <t>Amerika</t>
  </si>
  <si>
    <t>America</t>
  </si>
  <si>
    <t>Asya</t>
  </si>
  <si>
    <t>Asia</t>
  </si>
  <si>
    <t>Kaynak:TCMB</t>
  </si>
  <si>
    <t>Source.CBRT</t>
  </si>
  <si>
    <t xml:space="preserve">    Yüzde Pay (Percentage Share)</t>
  </si>
  <si>
    <t>Yüzde Pay</t>
  </si>
  <si>
    <t>Percentage Share</t>
  </si>
  <si>
    <t>Ocak-Eylül</t>
  </si>
  <si>
    <t>January-Sept.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</si>
</sst>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\ _T_L"/>
  </numFmts>
  <fonts count="11" x14ac:knownFonts="1">
    <font>
      <sz val="11"/>
      <color theme="1"/>
      <name val="Calibri"/>
      <family val="2"/>
      <charset val="162"/>
      <scheme val="minor"/>
    </font>
    <font>
      <b/>
      <sz val="12"/>
      <name val="Arial TUR"/>
      <family val="2"/>
      <charset val="162"/>
    </font>
    <font>
      <sz val="12"/>
      <name val="Arial TUR"/>
      <family val="2"/>
      <charset val="162"/>
    </font>
    <font>
      <b/>
      <sz val="10"/>
      <name val="Arial Tur"/>
      <family val="2"/>
      <charset val="162"/>
    </font>
    <font>
      <b/>
      <sz val="10"/>
      <name val="Arial Tur"/>
      <charset val="162"/>
    </font>
    <font>
      <sz val="10"/>
      <name val="Arial Tur"/>
      <family val="2"/>
      <charset val="162"/>
    </font>
    <font>
      <sz val="10"/>
      <name val="Arial Tur"/>
      <charset val="162"/>
    </font>
    <font>
      <sz val="10"/>
      <name val="Courier"/>
      <family val="1"/>
      <charset val="162"/>
    </font>
    <font>
      <b/>
      <sz val="10"/>
      <name val="Tahoma"/>
      <family val="2"/>
    </font>
    <font>
      <sz val="11"/>
      <color theme="1"/>
      <name val="Calibri"/>
      <family val="2"/>
      <scheme val="minor"/>
    </font>
    <font>
      <sz val="10"/>
      <name val="Tahoma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7" fillId="0" borderId="0"/>
    <xf numFmtId="0" fontId="9" fillId="0" borderId="0"/>
  </cellStyleXfs>
  <cellXfs count="61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2" xfId="0" applyFont="1" applyBorder="1"/>
    <xf numFmtId="0" fontId="4" fillId="0" borderId="0" xfId="0" applyFont="1" applyFill="1" applyBorder="1"/>
    <xf numFmtId="0" fontId="6" fillId="0" borderId="0" xfId="0" applyFont="1"/>
    <xf numFmtId="0" fontId="2" fillId="2" borderId="0" xfId="0" applyFont="1" applyFill="1"/>
    <xf numFmtId="0" fontId="2" fillId="2" borderId="0" xfId="0" applyFont="1" applyFill="1" applyBorder="1"/>
    <xf numFmtId="0" fontId="3" fillId="2" borderId="0" xfId="0" applyFont="1" applyFill="1" applyAlignment="1">
      <alignment horizontal="right"/>
    </xf>
    <xf numFmtId="0" fontId="0" fillId="2" borderId="0" xfId="0" applyFill="1"/>
    <xf numFmtId="0" fontId="4" fillId="2" borderId="3" xfId="0" applyFont="1" applyFill="1" applyBorder="1"/>
    <xf numFmtId="0" fontId="4" fillId="2" borderId="3" xfId="0" applyFont="1" applyFill="1" applyBorder="1" applyAlignment="1">
      <alignment horizontal="center"/>
    </xf>
    <xf numFmtId="0" fontId="4" fillId="2" borderId="4" xfId="0" applyFont="1" applyFill="1" applyBorder="1"/>
    <xf numFmtId="0" fontId="4" fillId="2" borderId="3" xfId="0" applyFont="1" applyFill="1" applyBorder="1" applyAlignment="1">
      <alignment horizontal="center" wrapText="1"/>
    </xf>
    <xf numFmtId="3" fontId="0" fillId="0" borderId="0" xfId="0" applyNumberFormat="1" applyFill="1" applyBorder="1"/>
    <xf numFmtId="0" fontId="4" fillId="2" borderId="3" xfId="0" applyFont="1" applyFill="1" applyBorder="1" applyAlignment="1">
      <alignment horizontal="center" wrapText="1"/>
    </xf>
    <xf numFmtId="0" fontId="4" fillId="0" borderId="3" xfId="0" applyFont="1" applyBorder="1" applyAlignment="1">
      <alignment horizontal="center" wrapText="1"/>
    </xf>
    <xf numFmtId="0" fontId="3" fillId="0" borderId="5" xfId="0" applyFont="1" applyFill="1" applyBorder="1"/>
    <xf numFmtId="0" fontId="4" fillId="0" borderId="0" xfId="0" applyFont="1" applyFill="1" applyBorder="1" applyAlignment="1">
      <alignment horizontal="center"/>
    </xf>
    <xf numFmtId="0" fontId="4" fillId="0" borderId="6" xfId="0" applyFont="1" applyFill="1" applyBorder="1"/>
    <xf numFmtId="0" fontId="0" fillId="0" borderId="0" xfId="0" applyFill="1"/>
    <xf numFmtId="0" fontId="4" fillId="0" borderId="1" xfId="0" applyFont="1" applyFill="1" applyBorder="1"/>
    <xf numFmtId="0" fontId="4" fillId="0" borderId="7" xfId="0" applyFont="1" applyFill="1" applyBorder="1" applyAlignment="1">
      <alignment horizontal="left"/>
    </xf>
    <xf numFmtId="0" fontId="0" fillId="0" borderId="0" xfId="0" applyFill="1" applyBorder="1"/>
    <xf numFmtId="0" fontId="4" fillId="0" borderId="4" xfId="0" applyFont="1" applyFill="1" applyBorder="1" applyAlignment="1">
      <alignment horizontal="left"/>
    </xf>
    <xf numFmtId="3" fontId="8" fillId="0" borderId="0" xfId="1" applyNumberFormat="1" applyFont="1" applyFill="1" applyBorder="1" applyAlignment="1" applyProtection="1">
      <alignment horizontal="right" vertical="center"/>
    </xf>
    <xf numFmtId="0" fontId="5" fillId="0" borderId="5" xfId="0" applyFont="1" applyFill="1" applyBorder="1" applyAlignment="1">
      <alignment horizontal="left" indent="1"/>
    </xf>
    <xf numFmtId="164" fontId="0" fillId="0" borderId="0" xfId="0" applyNumberFormat="1" applyFill="1" applyBorder="1"/>
    <xf numFmtId="0" fontId="6" fillId="0" borderId="6" xfId="0" applyFont="1" applyFill="1" applyBorder="1" applyAlignment="1">
      <alignment horizontal="left" indent="1"/>
    </xf>
    <xf numFmtId="3" fontId="10" fillId="0" borderId="0" xfId="2" applyNumberFormat="1" applyFont="1" applyFill="1" applyBorder="1" applyAlignment="1">
      <alignment horizontal="right" vertical="center"/>
    </xf>
    <xf numFmtId="3" fontId="0" fillId="0" borderId="0" xfId="0" applyNumberFormat="1" applyFill="1"/>
    <xf numFmtId="1" fontId="0" fillId="0" borderId="0" xfId="0" applyNumberFormat="1" applyFill="1" applyBorder="1"/>
    <xf numFmtId="0" fontId="0" fillId="0" borderId="1" xfId="0" applyFill="1" applyBorder="1"/>
    <xf numFmtId="0" fontId="4" fillId="0" borderId="6" xfId="0" applyFont="1" applyFill="1" applyBorder="1" applyAlignment="1">
      <alignment horizontal="left"/>
    </xf>
    <xf numFmtId="0" fontId="3" fillId="0" borderId="8" xfId="0" applyFont="1" applyFill="1" applyBorder="1"/>
    <xf numFmtId="3" fontId="3" fillId="0" borderId="9" xfId="0" applyNumberFormat="1" applyFont="1" applyFill="1" applyBorder="1"/>
    <xf numFmtId="0" fontId="3" fillId="0" borderId="9" xfId="0" applyFont="1" applyFill="1" applyBorder="1"/>
    <xf numFmtId="164" fontId="3" fillId="0" borderId="9" xfId="0" applyNumberFormat="1" applyFont="1" applyFill="1" applyBorder="1"/>
    <xf numFmtId="0" fontId="4" fillId="0" borderId="10" xfId="0" applyFont="1" applyFill="1" applyBorder="1" applyAlignment="1">
      <alignment horizontal="left"/>
    </xf>
    <xf numFmtId="0" fontId="0" fillId="0" borderId="3" xfId="0" applyFill="1" applyBorder="1"/>
    <xf numFmtId="164" fontId="0" fillId="0" borderId="9" xfId="0" applyNumberFormat="1" applyFill="1" applyBorder="1"/>
    <xf numFmtId="0" fontId="3" fillId="0" borderId="2" xfId="0" applyFont="1" applyFill="1" applyBorder="1"/>
    <xf numFmtId="0" fontId="4" fillId="0" borderId="3" xfId="0" applyFont="1" applyFill="1" applyBorder="1" applyAlignment="1">
      <alignment horizontal="center" wrapText="1"/>
    </xf>
    <xf numFmtId="0" fontId="4" fillId="0" borderId="3" xfId="0" applyFont="1" applyFill="1" applyBorder="1"/>
    <xf numFmtId="0" fontId="4" fillId="0" borderId="0" xfId="0" applyFont="1" applyFill="1" applyBorder="1" applyAlignment="1">
      <alignment horizontal="center" wrapText="1"/>
    </xf>
    <xf numFmtId="0" fontId="4" fillId="0" borderId="3" xfId="0" applyFont="1" applyFill="1" applyBorder="1" applyAlignment="1">
      <alignment horizontal="center"/>
    </xf>
    <xf numFmtId="3" fontId="0" fillId="0" borderId="0" xfId="0" applyNumberFormat="1" applyFill="1" applyBorder="1" applyAlignment="1">
      <alignment wrapText="1"/>
    </xf>
    <xf numFmtId="164" fontId="0" fillId="0" borderId="1" xfId="0" applyNumberFormat="1" applyFill="1" applyBorder="1"/>
    <xf numFmtId="3" fontId="3" fillId="0" borderId="0" xfId="0" applyNumberFormat="1" applyFont="1" applyFill="1" applyBorder="1"/>
    <xf numFmtId="0" fontId="3" fillId="0" borderId="0" xfId="0" applyFont="1" applyFill="1" applyBorder="1"/>
    <xf numFmtId="3" fontId="0" fillId="0" borderId="9" xfId="0" applyNumberFormat="1" applyFill="1" applyBorder="1"/>
    <xf numFmtId="164" fontId="3" fillId="0" borderId="1" xfId="0" applyNumberFormat="1" applyFont="1" applyFill="1" applyBorder="1"/>
    <xf numFmtId="3" fontId="0" fillId="0" borderId="3" xfId="0" applyNumberFormat="1" applyFill="1" applyBorder="1"/>
    <xf numFmtId="165" fontId="0" fillId="0" borderId="0" xfId="0" applyNumberFormat="1" applyFill="1" applyBorder="1" applyAlignment="1">
      <alignment wrapText="1"/>
    </xf>
    <xf numFmtId="0" fontId="4" fillId="0" borderId="0" xfId="0" applyFont="1" applyFill="1" applyBorder="1" applyAlignment="1">
      <alignment horizontal="right"/>
    </xf>
    <xf numFmtId="0" fontId="4" fillId="0" borderId="0" xfId="0" applyFont="1" applyFill="1" applyBorder="1" applyAlignment="1">
      <alignment horizontal="center"/>
    </xf>
    <xf numFmtId="0" fontId="4" fillId="2" borderId="9" xfId="0" applyFont="1" applyFill="1" applyBorder="1" applyAlignment="1">
      <alignment horizontal="center"/>
    </xf>
    <xf numFmtId="0" fontId="4" fillId="0" borderId="9" xfId="0" applyFont="1" applyFill="1" applyBorder="1" applyAlignment="1">
      <alignment horizontal="center"/>
    </xf>
    <xf numFmtId="0" fontId="4" fillId="2" borderId="3" xfId="0" applyFont="1" applyFill="1" applyBorder="1" applyAlignment="1">
      <alignment horizontal="center" wrapText="1"/>
    </xf>
    <xf numFmtId="0" fontId="4" fillId="0" borderId="3" xfId="0" applyFont="1" applyFill="1" applyBorder="1" applyAlignment="1">
      <alignment horizontal="center" wrapText="1"/>
    </xf>
    <xf numFmtId="0" fontId="4" fillId="0" borderId="3" xfId="0" applyFont="1" applyBorder="1" applyAlignment="1">
      <alignment horizontal="center" wrapText="1"/>
    </xf>
  </cellXfs>
  <cellStyles count="3">
    <cellStyle name="Normal" xfId="0" builtinId="0"/>
    <cellStyle name="Normal 8 8" xfId="2"/>
    <cellStyle name="Normal_1996-2001-IIP 2" xfId="1"/>
  </cellStyles>
  <dxfs count="1">
    <dxf>
      <font>
        <b val="0"/>
        <condense val="0"/>
        <extend val="0"/>
        <color indexed="9"/>
      </font>
      <fill>
        <patternFill patternType="solid">
          <fgColor indexed="60"/>
          <bgColor indexed="10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T42"/>
  <sheetViews>
    <sheetView tabSelected="1" view="pageBreakPreview" topLeftCell="A16" zoomScale="80" zoomScaleNormal="100" zoomScaleSheetLayoutView="80" workbookViewId="0">
      <selection activeCell="AL19" sqref="AL19"/>
    </sheetView>
  </sheetViews>
  <sheetFormatPr defaultRowHeight="14.4" x14ac:dyDescent="0.3"/>
  <cols>
    <col min="1" max="1" width="31" style="5" bestFit="1" customWidth="1"/>
    <col min="2" max="3" width="0" hidden="1" customWidth="1"/>
    <col min="4" max="5" width="7.109375" style="9" hidden="1" customWidth="1"/>
    <col min="6" max="7" width="6" style="9" hidden="1" customWidth="1"/>
    <col min="8" max="9" width="7.109375" style="9" hidden="1" customWidth="1"/>
    <col min="10" max="11" width="6" style="9" hidden="1" customWidth="1"/>
    <col min="12" max="12" width="7.109375" style="9" hidden="1" customWidth="1"/>
    <col min="13" max="18" width="7.109375" style="9" customWidth="1"/>
    <col min="19" max="19" width="2.109375" style="9" customWidth="1"/>
    <col min="20" max="21" width="9.109375" style="9" hidden="1" customWidth="1"/>
    <col min="22" max="28" width="6" style="9" hidden="1" customWidth="1"/>
    <col min="29" max="29" width="2.5546875" style="9" hidden="1" customWidth="1"/>
    <col min="30" max="36" width="6" style="9" customWidth="1"/>
    <col min="37" max="38" width="10.6640625" style="9" customWidth="1"/>
    <col min="39" max="41" width="9.44140625" style="9" customWidth="1"/>
    <col min="42" max="42" width="11.88671875" style="9" customWidth="1"/>
    <col min="43" max="43" width="25.5546875" style="9" bestFit="1" customWidth="1"/>
    <col min="44" max="46" width="9.109375" style="9"/>
  </cols>
  <sheetData>
    <row r="1" spans="1:45" ht="15.75" customHeight="1" x14ac:dyDescent="0.3">
      <c r="A1" s="1" t="s">
        <v>0</v>
      </c>
      <c r="B1" s="2"/>
      <c r="C1" s="2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  <c r="AH1" s="6"/>
      <c r="AI1" s="6"/>
      <c r="AJ1" s="6"/>
      <c r="AK1" s="6"/>
      <c r="AL1" s="6"/>
      <c r="AM1" s="6"/>
      <c r="AN1" s="6"/>
      <c r="AO1" s="6"/>
      <c r="AP1" s="6"/>
      <c r="AQ1" s="8" t="s">
        <v>1</v>
      </c>
    </row>
    <row r="2" spans="1:45" ht="15.6" x14ac:dyDescent="0.3">
      <c r="A2" s="1" t="s">
        <v>2</v>
      </c>
      <c r="B2" s="2"/>
      <c r="C2" s="2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  <c r="AH2" s="6"/>
      <c r="AI2" s="6"/>
      <c r="AJ2" s="6"/>
      <c r="AK2" s="7"/>
      <c r="AL2" s="7"/>
      <c r="AM2" s="7"/>
      <c r="AN2" s="7"/>
      <c r="AO2" s="6"/>
      <c r="AP2" s="7"/>
      <c r="AQ2" s="8" t="s">
        <v>3</v>
      </c>
    </row>
    <row r="3" spans="1:45" ht="28.5" customHeight="1" x14ac:dyDescent="0.3">
      <c r="A3" s="3" t="s">
        <v>4</v>
      </c>
      <c r="B3" s="60" t="s">
        <v>5</v>
      </c>
      <c r="C3" s="60"/>
      <c r="D3" s="60"/>
      <c r="E3" s="60"/>
      <c r="F3" s="60"/>
      <c r="G3" s="60"/>
      <c r="H3" s="60"/>
      <c r="I3" s="60"/>
      <c r="J3" s="60"/>
      <c r="K3" s="60"/>
      <c r="L3" s="60"/>
      <c r="M3" s="60"/>
      <c r="N3" s="60"/>
      <c r="O3" s="60"/>
      <c r="P3" s="60"/>
      <c r="Q3" s="60"/>
      <c r="R3" s="16"/>
      <c r="S3" s="10"/>
      <c r="T3" s="58" t="s">
        <v>35</v>
      </c>
      <c r="U3" s="58"/>
      <c r="V3" s="58"/>
      <c r="W3" s="58"/>
      <c r="X3" s="58"/>
      <c r="Y3" s="58"/>
      <c r="Z3" s="58"/>
      <c r="AA3" s="58"/>
      <c r="AB3" s="58"/>
      <c r="AC3" s="58"/>
      <c r="AD3" s="58"/>
      <c r="AE3" s="58"/>
      <c r="AF3" s="58"/>
      <c r="AG3" s="58"/>
      <c r="AH3" s="58"/>
      <c r="AI3" s="15"/>
      <c r="AJ3" s="13"/>
      <c r="AK3" s="56" t="s">
        <v>38</v>
      </c>
      <c r="AL3" s="56"/>
      <c r="AM3" s="11"/>
      <c r="AN3" s="56" t="s">
        <v>36</v>
      </c>
      <c r="AO3" s="56"/>
      <c r="AP3" s="11"/>
      <c r="AQ3" s="12" t="s">
        <v>6</v>
      </c>
    </row>
    <row r="4" spans="1:45" s="20" customFormat="1" ht="15" customHeight="1" x14ac:dyDescent="0.3">
      <c r="A4" s="17"/>
      <c r="B4" s="55"/>
      <c r="C4" s="55"/>
      <c r="D4" s="55"/>
      <c r="E4" s="18"/>
      <c r="F4" s="18"/>
      <c r="G4" s="18"/>
      <c r="H4" s="18"/>
      <c r="I4" s="18"/>
      <c r="J4" s="18"/>
      <c r="K4" s="18"/>
      <c r="L4" s="18"/>
      <c r="M4" s="18"/>
      <c r="N4" s="18"/>
      <c r="O4" s="18"/>
      <c r="P4" s="18"/>
      <c r="Q4" s="18"/>
      <c r="R4" s="18"/>
      <c r="S4" s="4"/>
      <c r="T4" s="55"/>
      <c r="U4" s="55"/>
      <c r="V4" s="55"/>
      <c r="W4" s="18"/>
      <c r="X4" s="18"/>
      <c r="Y4" s="18"/>
      <c r="Z4" s="18"/>
      <c r="AA4" s="18"/>
      <c r="AB4" s="18"/>
      <c r="AC4" s="18"/>
      <c r="AD4" s="18"/>
      <c r="AE4" s="18"/>
      <c r="AF4" s="18"/>
      <c r="AG4" s="18"/>
      <c r="AH4" s="18"/>
      <c r="AI4" s="18"/>
      <c r="AJ4" s="18"/>
      <c r="AK4" s="55" t="s">
        <v>39</v>
      </c>
      <c r="AL4" s="55"/>
      <c r="AM4" s="18"/>
      <c r="AN4" s="55" t="s">
        <v>37</v>
      </c>
      <c r="AO4" s="55"/>
      <c r="AP4" s="18"/>
      <c r="AQ4" s="19"/>
    </row>
    <row r="5" spans="1:45" s="20" customFormat="1" x14ac:dyDescent="0.3">
      <c r="A5" s="17"/>
      <c r="B5" s="21">
        <v>2002</v>
      </c>
      <c r="C5" s="21">
        <v>2003</v>
      </c>
      <c r="D5" s="21">
        <v>2007</v>
      </c>
      <c r="E5" s="21">
        <v>2008</v>
      </c>
      <c r="F5" s="21">
        <v>2009</v>
      </c>
      <c r="G5" s="21">
        <v>2010</v>
      </c>
      <c r="H5" s="21">
        <v>2011</v>
      </c>
      <c r="I5" s="21">
        <v>2012</v>
      </c>
      <c r="J5" s="21">
        <v>2013</v>
      </c>
      <c r="K5" s="21">
        <v>2014</v>
      </c>
      <c r="L5" s="21">
        <v>2015</v>
      </c>
      <c r="M5" s="21">
        <v>2016</v>
      </c>
      <c r="N5" s="21">
        <v>2017</v>
      </c>
      <c r="O5" s="21">
        <v>2018</v>
      </c>
      <c r="P5" s="21">
        <v>2019</v>
      </c>
      <c r="Q5" s="21">
        <v>2020</v>
      </c>
      <c r="R5" s="21">
        <v>2021</v>
      </c>
      <c r="S5" s="4"/>
      <c r="T5" s="21">
        <v>2002</v>
      </c>
      <c r="U5" s="21">
        <v>2003</v>
      </c>
      <c r="V5" s="21">
        <v>2007</v>
      </c>
      <c r="W5" s="21">
        <v>2008</v>
      </c>
      <c r="X5" s="21">
        <v>2009</v>
      </c>
      <c r="Y5" s="21">
        <v>2010</v>
      </c>
      <c r="Z5" s="21">
        <v>2011</v>
      </c>
      <c r="AA5" s="21">
        <v>2012</v>
      </c>
      <c r="AB5" s="21">
        <v>2013</v>
      </c>
      <c r="AC5" s="21">
        <v>2014</v>
      </c>
      <c r="AD5" s="21">
        <v>2015</v>
      </c>
      <c r="AE5" s="21">
        <v>2016</v>
      </c>
      <c r="AF5" s="21">
        <v>2017</v>
      </c>
      <c r="AG5" s="21">
        <v>2018</v>
      </c>
      <c r="AH5" s="21">
        <v>2019</v>
      </c>
      <c r="AI5" s="21">
        <v>2020</v>
      </c>
      <c r="AJ5" s="21">
        <v>2021</v>
      </c>
      <c r="AK5" s="21">
        <v>2021</v>
      </c>
      <c r="AL5" s="21">
        <v>2022</v>
      </c>
      <c r="AM5" s="21"/>
      <c r="AN5" s="21">
        <v>2021</v>
      </c>
      <c r="AO5" s="21">
        <v>2022</v>
      </c>
      <c r="AP5" s="21"/>
      <c r="AQ5" s="22"/>
    </row>
    <row r="6" spans="1:45" s="20" customFormat="1" x14ac:dyDescent="0.3">
      <c r="A6" s="17" t="s">
        <v>7</v>
      </c>
      <c r="B6" s="23"/>
      <c r="C6" s="23"/>
      <c r="D6" s="23"/>
      <c r="E6" s="23"/>
      <c r="F6" s="23"/>
      <c r="G6" s="23"/>
      <c r="H6" s="23"/>
      <c r="I6" s="23"/>
      <c r="J6" s="23"/>
      <c r="K6" s="23"/>
      <c r="L6" s="23"/>
      <c r="M6" s="23"/>
      <c r="N6" s="23"/>
      <c r="O6" s="23"/>
      <c r="P6" s="23"/>
      <c r="Q6" s="23"/>
      <c r="R6" s="23"/>
      <c r="S6" s="23"/>
      <c r="T6" s="23"/>
      <c r="U6" s="23"/>
      <c r="V6" s="23"/>
      <c r="W6" s="23"/>
      <c r="X6" s="23"/>
      <c r="Y6" s="23"/>
      <c r="Z6" s="23"/>
      <c r="AA6" s="23"/>
      <c r="AB6" s="23"/>
      <c r="AC6" s="23"/>
      <c r="AD6" s="23"/>
      <c r="AE6" s="23"/>
      <c r="AF6" s="23"/>
      <c r="AG6" s="23"/>
      <c r="AH6" s="23"/>
      <c r="AI6" s="23"/>
      <c r="AJ6" s="23"/>
      <c r="AK6" s="23"/>
      <c r="AL6" s="23"/>
      <c r="AM6" s="23"/>
      <c r="AN6" s="23"/>
      <c r="AO6" s="23"/>
      <c r="AP6" s="23"/>
      <c r="AQ6" s="24" t="s">
        <v>8</v>
      </c>
      <c r="AR6" s="25"/>
      <c r="AS6" s="25"/>
    </row>
    <row r="7" spans="1:45" s="20" customFormat="1" x14ac:dyDescent="0.3">
      <c r="A7" s="26" t="s">
        <v>9</v>
      </c>
      <c r="B7" s="14">
        <v>0</v>
      </c>
      <c r="C7" s="14">
        <v>1</v>
      </c>
      <c r="D7" s="14">
        <v>9</v>
      </c>
      <c r="E7" s="14">
        <v>41</v>
      </c>
      <c r="F7" s="14">
        <v>48</v>
      </c>
      <c r="G7" s="14">
        <v>81</v>
      </c>
      <c r="H7" s="14">
        <v>32</v>
      </c>
      <c r="I7" s="14">
        <v>43</v>
      </c>
      <c r="J7" s="14">
        <v>47</v>
      </c>
      <c r="K7" s="14">
        <v>61</v>
      </c>
      <c r="L7" s="14">
        <v>31</v>
      </c>
      <c r="M7" s="14">
        <v>38</v>
      </c>
      <c r="N7" s="14">
        <v>29</v>
      </c>
      <c r="O7" s="14">
        <v>34</v>
      </c>
      <c r="P7" s="14">
        <v>23</v>
      </c>
      <c r="Q7" s="14">
        <v>21</v>
      </c>
      <c r="R7" s="14">
        <v>144</v>
      </c>
      <c r="S7" s="23"/>
      <c r="T7" s="27">
        <v>0</v>
      </c>
      <c r="U7" s="27">
        <v>0.13422818791946309</v>
      </c>
      <c r="V7" s="27">
        <v>4.7029314939645711E-2</v>
      </c>
      <c r="W7" s="27">
        <v>0.27800379712503392</v>
      </c>
      <c r="X7" s="27">
        <v>0.76603894031279918</v>
      </c>
      <c r="Y7" s="27">
        <v>1.294757033248082</v>
      </c>
      <c r="Z7" s="27">
        <v>0.19831432821021316</v>
      </c>
      <c r="AA7" s="27">
        <v>0.39966539641230592</v>
      </c>
      <c r="AB7" s="27">
        <v>0.47580481878922859</v>
      </c>
      <c r="AC7" s="27">
        <v>0.7112873134328358</v>
      </c>
      <c r="AD7" s="27">
        <f t="shared" ref="AD7:AD11" si="0">L7/L$13*100</f>
        <v>0.25668626314482074</v>
      </c>
      <c r="AE7" s="27">
        <f t="shared" ref="AE7:AE11" si="1">M7/M$13*100</f>
        <v>0.50138540704578438</v>
      </c>
      <c r="AF7" s="27">
        <f t="shared" ref="AF7:AF11" si="2">N7/N$13*100</f>
        <v>0.39183894068369135</v>
      </c>
      <c r="AG7" s="27">
        <f t="shared" ref="AG7:AG11" si="3">O7/O$13*100</f>
        <v>0.50753843857292125</v>
      </c>
      <c r="AH7" s="27">
        <f t="shared" ref="AH7:AH11" si="4">P7/P$13*100</f>
        <v>0.39108995068865837</v>
      </c>
      <c r="AI7" s="27">
        <f>Q7/Q$13*100</f>
        <v>0.36263166983249867</v>
      </c>
      <c r="AJ7" s="27">
        <f t="shared" ref="AJ7:AJ11" si="5">R7/R$13*100</f>
        <v>1.8972332015810278</v>
      </c>
      <c r="AK7" s="14">
        <v>144</v>
      </c>
      <c r="AL7" s="14">
        <v>48</v>
      </c>
      <c r="AM7" s="27"/>
      <c r="AN7" s="27">
        <f>AK7/AK13*100</f>
        <v>2.5783348254252458</v>
      </c>
      <c r="AO7" s="27">
        <f>AL7/AL13*100</f>
        <v>1.0130856901646264</v>
      </c>
      <c r="AP7" s="27"/>
      <c r="AQ7" s="28" t="s">
        <v>10</v>
      </c>
      <c r="AR7" s="29"/>
      <c r="AS7" s="29"/>
    </row>
    <row r="8" spans="1:45" s="20" customFormat="1" x14ac:dyDescent="0.3">
      <c r="A8" s="26" t="s">
        <v>11</v>
      </c>
      <c r="B8" s="14">
        <v>2</v>
      </c>
      <c r="C8" s="14">
        <v>14</v>
      </c>
      <c r="D8" s="14">
        <v>336</v>
      </c>
      <c r="E8" s="14">
        <v>145</v>
      </c>
      <c r="F8" s="14">
        <v>89</v>
      </c>
      <c r="G8" s="14">
        <v>136</v>
      </c>
      <c r="H8" s="14">
        <v>146</v>
      </c>
      <c r="I8" s="14">
        <v>188</v>
      </c>
      <c r="J8" s="14">
        <v>717</v>
      </c>
      <c r="K8" s="14">
        <v>365</v>
      </c>
      <c r="L8" s="14">
        <v>207</v>
      </c>
      <c r="M8" s="14">
        <v>148</v>
      </c>
      <c r="N8" s="14">
        <v>448</v>
      </c>
      <c r="O8" s="14">
        <v>81</v>
      </c>
      <c r="P8" s="14">
        <v>83</v>
      </c>
      <c r="Q8" s="14">
        <v>133</v>
      </c>
      <c r="R8" s="14">
        <v>51</v>
      </c>
      <c r="S8" s="23"/>
      <c r="T8" s="27">
        <v>0.32154340836012862</v>
      </c>
      <c r="U8" s="27">
        <v>1.8791946308724832</v>
      </c>
      <c r="V8" s="27">
        <v>1.7557610910801065</v>
      </c>
      <c r="W8" s="27">
        <v>0.98318416056414426</v>
      </c>
      <c r="X8" s="27">
        <v>1.4203638684966486</v>
      </c>
      <c r="Y8" s="27">
        <v>2.1739130434782608</v>
      </c>
      <c r="Z8" s="27">
        <v>0.90480912245909773</v>
      </c>
      <c r="AA8" s="27">
        <v>1.7473742912910124</v>
      </c>
      <c r="AB8" s="27">
        <v>7.2585543632314229</v>
      </c>
      <c r="AC8" s="27">
        <v>4.2560634328358207</v>
      </c>
      <c r="AD8" s="27">
        <f t="shared" si="0"/>
        <v>1.7140018216444481</v>
      </c>
      <c r="AE8" s="27">
        <f t="shared" si="1"/>
        <v>1.9527642169151604</v>
      </c>
      <c r="AF8" s="27">
        <f t="shared" si="2"/>
        <v>6.0532360491825425</v>
      </c>
      <c r="AG8" s="27">
        <f t="shared" si="3"/>
        <v>1.2091356918943126</v>
      </c>
      <c r="AH8" s="27">
        <f t="shared" si="4"/>
        <v>1.4113246046590715</v>
      </c>
      <c r="AI8" s="27">
        <f t="shared" ref="AI8:AI11" si="6">Q8/Q$13*100</f>
        <v>2.2966672422724916</v>
      </c>
      <c r="AJ8" s="27">
        <f t="shared" si="5"/>
        <v>0.67193675889328064</v>
      </c>
      <c r="AK8" s="14">
        <v>46</v>
      </c>
      <c r="AL8" s="20">
        <v>178</v>
      </c>
      <c r="AM8" s="27"/>
      <c r="AN8" s="27">
        <f>AK8/AK13*100</f>
        <v>0.82363473589973146</v>
      </c>
      <c r="AO8" s="27">
        <f>AL8/AL13*100</f>
        <v>3.7568594343604897</v>
      </c>
      <c r="AP8" s="27"/>
      <c r="AQ8" s="28" t="s">
        <v>12</v>
      </c>
      <c r="AR8" s="29"/>
      <c r="AS8" s="29"/>
    </row>
    <row r="9" spans="1:45" s="20" customFormat="1" x14ac:dyDescent="0.3">
      <c r="A9" s="26" t="s">
        <v>13</v>
      </c>
      <c r="B9" s="14">
        <v>110</v>
      </c>
      <c r="C9" s="14">
        <v>448</v>
      </c>
      <c r="D9" s="14">
        <v>4131</v>
      </c>
      <c r="E9" s="14">
        <v>3972</v>
      </c>
      <c r="F9" s="14">
        <v>1640</v>
      </c>
      <c r="G9" s="14">
        <v>924</v>
      </c>
      <c r="H9" s="14">
        <v>3599</v>
      </c>
      <c r="I9" s="14">
        <v>4519</v>
      </c>
      <c r="J9" s="14">
        <v>2209</v>
      </c>
      <c r="K9" s="14">
        <v>2731</v>
      </c>
      <c r="L9" s="14">
        <v>4225</v>
      </c>
      <c r="M9" s="14">
        <v>2241</v>
      </c>
      <c r="N9" s="14">
        <v>1202</v>
      </c>
      <c r="O9" s="14">
        <v>1934</v>
      </c>
      <c r="P9" s="14">
        <v>1933</v>
      </c>
      <c r="Q9" s="14">
        <v>1172</v>
      </c>
      <c r="R9" s="14">
        <v>1799</v>
      </c>
      <c r="S9" s="23"/>
      <c r="T9" s="27">
        <v>17.684887459807076</v>
      </c>
      <c r="U9" s="27">
        <v>60.134228187919462</v>
      </c>
      <c r="V9" s="27">
        <v>21.586455557297381</v>
      </c>
      <c r="W9" s="27">
        <v>26.932465419039868</v>
      </c>
      <c r="X9" s="27">
        <v>26.172997127353977</v>
      </c>
      <c r="Y9" s="27">
        <v>14.769820971867006</v>
      </c>
      <c r="Z9" s="27">
        <v>22.304164600892413</v>
      </c>
      <c r="AA9" s="27">
        <v>42.002044799702574</v>
      </c>
      <c r="AB9" s="27">
        <v>22.362826483093741</v>
      </c>
      <c r="AC9" s="27">
        <v>31.844682835820898</v>
      </c>
      <c r="AD9" s="27">
        <f t="shared" si="0"/>
        <v>34.983853606027985</v>
      </c>
      <c r="AE9" s="27">
        <f t="shared" si="1"/>
        <v>29.568544662884282</v>
      </c>
      <c r="AF9" s="27">
        <f t="shared" si="2"/>
        <v>16.241048506958521</v>
      </c>
      <c r="AG9" s="27">
        <f t="shared" si="3"/>
        <v>28.869980594118527</v>
      </c>
      <c r="AH9" s="27">
        <f t="shared" si="4"/>
        <v>32.868559768746813</v>
      </c>
      <c r="AI9" s="27">
        <f t="shared" si="6"/>
        <v>20.238300811604212</v>
      </c>
      <c r="AJ9" s="27">
        <f t="shared" si="5"/>
        <v>23.702239789196312</v>
      </c>
      <c r="AK9" s="29">
        <v>1169</v>
      </c>
      <c r="AL9" s="29">
        <v>1068</v>
      </c>
      <c r="AM9" s="27"/>
      <c r="AN9" s="27">
        <f>AK9/AK13*100</f>
        <v>20.931065353625783</v>
      </c>
      <c r="AO9" s="27">
        <f>AL9/AL13*100</f>
        <v>22.541156606162936</v>
      </c>
      <c r="AP9" s="27"/>
      <c r="AQ9" s="28" t="s">
        <v>14</v>
      </c>
      <c r="AR9" s="25"/>
      <c r="AS9" s="25"/>
    </row>
    <row r="10" spans="1:45" s="20" customFormat="1" x14ac:dyDescent="0.3">
      <c r="A10" s="26" t="s">
        <v>15</v>
      </c>
      <c r="B10" s="14">
        <v>442</v>
      </c>
      <c r="C10" s="14">
        <v>196</v>
      </c>
      <c r="D10" s="14">
        <v>14091</v>
      </c>
      <c r="E10" s="14">
        <v>9520</v>
      </c>
      <c r="F10" s="14">
        <v>2331</v>
      </c>
      <c r="G10" s="14">
        <v>3288</v>
      </c>
      <c r="H10" s="14">
        <v>8064</v>
      </c>
      <c r="I10" s="14">
        <v>5236</v>
      </c>
      <c r="J10" s="14">
        <v>5074</v>
      </c>
      <c r="K10" s="14">
        <v>4285</v>
      </c>
      <c r="L10" s="14">
        <v>6271</v>
      </c>
      <c r="M10" s="14">
        <v>4421</v>
      </c>
      <c r="N10" s="14">
        <v>5350</v>
      </c>
      <c r="O10" s="14">
        <v>3959</v>
      </c>
      <c r="P10" s="14">
        <v>3752</v>
      </c>
      <c r="Q10" s="14">
        <v>4412</v>
      </c>
      <c r="R10" s="14">
        <v>5465</v>
      </c>
      <c r="S10" s="23"/>
      <c r="T10" s="27">
        <v>71.061093247588431</v>
      </c>
      <c r="U10" s="27">
        <v>26.308724832214764</v>
      </c>
      <c r="V10" s="27">
        <v>73.632230757171968</v>
      </c>
      <c r="W10" s="27">
        <v>64.551125576349335</v>
      </c>
      <c r="X10" s="27">
        <v>37.200766038940316</v>
      </c>
      <c r="Y10" s="27">
        <v>52.557544757033249</v>
      </c>
      <c r="Z10" s="27">
        <v>49.975210708973719</v>
      </c>
      <c r="AA10" s="27">
        <v>48.66623292127521</v>
      </c>
      <c r="AB10" s="27">
        <v>51.366673415671194</v>
      </c>
      <c r="AC10" s="27">
        <v>49.965018656716417</v>
      </c>
      <c r="AD10" s="27">
        <f t="shared" si="0"/>
        <v>51.925146973586159</v>
      </c>
      <c r="AE10" s="27">
        <f t="shared" si="1"/>
        <v>58.332233803931921</v>
      </c>
      <c r="AF10" s="27">
        <f t="shared" si="2"/>
        <v>72.287528712336169</v>
      </c>
      <c r="AG10" s="27">
        <f t="shared" si="3"/>
        <v>59.098372891476338</v>
      </c>
      <c r="AH10" s="27">
        <f t="shared" si="4"/>
        <v>63.798673694949834</v>
      </c>
      <c r="AI10" s="27">
        <f t="shared" si="6"/>
        <v>76.187187014332579</v>
      </c>
      <c r="AJ10" s="27">
        <f t="shared" si="5"/>
        <v>72.002635046113312</v>
      </c>
      <c r="AK10" s="14">
        <v>4134</v>
      </c>
      <c r="AL10" s="30">
        <v>3344</v>
      </c>
      <c r="AM10" s="27"/>
      <c r="AN10" s="27">
        <f>AK10/AK13*100</f>
        <v>74.01969561324978</v>
      </c>
      <c r="AO10" s="27">
        <f>AL10/AL13*100</f>
        <v>70.578303081468974</v>
      </c>
      <c r="AP10" s="27"/>
      <c r="AQ10" s="28" t="s">
        <v>16</v>
      </c>
      <c r="AR10" s="25"/>
      <c r="AS10" s="25"/>
    </row>
    <row r="11" spans="1:45" s="20" customFormat="1" x14ac:dyDescent="0.3">
      <c r="A11" s="26" t="s">
        <v>17</v>
      </c>
      <c r="B11" s="14">
        <v>68</v>
      </c>
      <c r="C11" s="14">
        <v>86</v>
      </c>
      <c r="D11" s="14">
        <v>570</v>
      </c>
      <c r="E11" s="14">
        <v>1070</v>
      </c>
      <c r="F11" s="14">
        <v>2158</v>
      </c>
      <c r="G11" s="14">
        <v>1827</v>
      </c>
      <c r="H11" s="14">
        <v>4295</v>
      </c>
      <c r="I11" s="14">
        <v>773</v>
      </c>
      <c r="J11" s="14">
        <v>1831</v>
      </c>
      <c r="K11" s="14">
        <v>1134</v>
      </c>
      <c r="L11" s="14">
        <v>1343</v>
      </c>
      <c r="M11" s="14">
        <f t="shared" ref="M11:R11" si="7">+M13-M10-M9-M8-M7</f>
        <v>731</v>
      </c>
      <c r="N11" s="14">
        <f t="shared" si="7"/>
        <v>372</v>
      </c>
      <c r="O11" s="14">
        <f t="shared" si="7"/>
        <v>691</v>
      </c>
      <c r="P11" s="14">
        <f t="shared" si="7"/>
        <v>90</v>
      </c>
      <c r="Q11" s="14">
        <f t="shared" si="7"/>
        <v>53</v>
      </c>
      <c r="R11" s="14">
        <f t="shared" si="7"/>
        <v>131</v>
      </c>
      <c r="S11" s="23"/>
      <c r="T11" s="27">
        <v>24.028268551236749</v>
      </c>
      <c r="U11" s="27">
        <v>17.029702970297031</v>
      </c>
      <c r="V11" s="27">
        <v>2.9785232795108953</v>
      </c>
      <c r="W11" s="27">
        <v>7.2552210469216174</v>
      </c>
      <c r="X11" s="27">
        <v>34.439834024896264</v>
      </c>
      <c r="Y11" s="27">
        <v>29.203964194373398</v>
      </c>
      <c r="Z11" s="27">
        <v>26.617501239464552</v>
      </c>
      <c r="AA11" s="27">
        <v>7.1846825913188956</v>
      </c>
      <c r="AB11" s="27">
        <v>18.536140919214418</v>
      </c>
      <c r="AC11" s="27">
        <v>13.222947761194028</v>
      </c>
      <c r="AD11" s="27">
        <f t="shared" si="0"/>
        <v>11.12031133559659</v>
      </c>
      <c r="AE11" s="27">
        <f t="shared" si="1"/>
        <v>9.6450719092228514</v>
      </c>
      <c r="AF11" s="27">
        <f t="shared" si="2"/>
        <v>5.0263477908390763</v>
      </c>
      <c r="AG11" s="27">
        <f t="shared" si="3"/>
        <v>10.314972383937901</v>
      </c>
      <c r="AH11" s="27">
        <f t="shared" si="4"/>
        <v>1.5303519809556199</v>
      </c>
      <c r="AI11" s="27">
        <f t="shared" si="6"/>
        <v>0.91521326195821096</v>
      </c>
      <c r="AJ11" s="27">
        <f t="shared" si="5"/>
        <v>1.7259552042160737</v>
      </c>
      <c r="AK11" s="14">
        <f>AK13-SUM(AK7:AK10)</f>
        <v>92</v>
      </c>
      <c r="AL11" s="14">
        <f>AL13-SUM(AL7:AL10)</f>
        <v>100</v>
      </c>
      <c r="AM11" s="27"/>
      <c r="AN11" s="27">
        <f>AK11/AK13*100</f>
        <v>1.6472694717994629</v>
      </c>
      <c r="AO11" s="27">
        <f>AL11/AL13*100</f>
        <v>2.1105951878429714</v>
      </c>
      <c r="AP11" s="27"/>
      <c r="AQ11" s="28" t="s">
        <v>18</v>
      </c>
    </row>
    <row r="12" spans="1:45" s="20" customFormat="1" x14ac:dyDescent="0.3">
      <c r="A12" s="17"/>
      <c r="B12" s="14"/>
      <c r="C12" s="14"/>
      <c r="D12" s="14"/>
      <c r="E12" s="14"/>
      <c r="F12" s="31"/>
      <c r="G12" s="31"/>
      <c r="H12" s="31"/>
      <c r="I12" s="31"/>
      <c r="J12" s="31"/>
      <c r="K12" s="31"/>
      <c r="L12" s="31"/>
      <c r="M12" s="31"/>
      <c r="N12" s="31"/>
      <c r="O12" s="31"/>
      <c r="P12" s="31"/>
      <c r="Q12" s="31"/>
      <c r="R12" s="31"/>
      <c r="S12" s="23"/>
      <c r="T12" s="23"/>
      <c r="U12" s="23"/>
      <c r="V12" s="32"/>
      <c r="W12" s="32"/>
      <c r="X12" s="32"/>
      <c r="Y12" s="32"/>
      <c r="Z12" s="32"/>
      <c r="AA12" s="32"/>
      <c r="AB12" s="32"/>
      <c r="AC12" s="27"/>
      <c r="AD12" s="27"/>
      <c r="AE12" s="27"/>
      <c r="AF12" s="27"/>
      <c r="AG12" s="27"/>
      <c r="AH12" s="27"/>
      <c r="AI12" s="27"/>
      <c r="AJ12" s="27"/>
      <c r="AM12" s="23"/>
      <c r="AN12" s="27"/>
      <c r="AO12" s="27"/>
      <c r="AP12" s="23"/>
      <c r="AQ12" s="33"/>
    </row>
    <row r="13" spans="1:45" s="20" customFormat="1" x14ac:dyDescent="0.3">
      <c r="A13" s="34" t="s">
        <v>19</v>
      </c>
      <c r="B13" s="35">
        <v>622</v>
      </c>
      <c r="C13" s="35">
        <v>745</v>
      </c>
      <c r="D13" s="35">
        <v>19137</v>
      </c>
      <c r="E13" s="35">
        <v>14748</v>
      </c>
      <c r="F13" s="35">
        <v>6266</v>
      </c>
      <c r="G13" s="35">
        <v>6256</v>
      </c>
      <c r="H13" s="35">
        <v>16136</v>
      </c>
      <c r="I13" s="35">
        <v>10759</v>
      </c>
      <c r="J13" s="35">
        <v>9878</v>
      </c>
      <c r="K13" s="35">
        <v>8576</v>
      </c>
      <c r="L13" s="35">
        <v>12077</v>
      </c>
      <c r="M13" s="35">
        <v>7579</v>
      </c>
      <c r="N13" s="35">
        <v>7401</v>
      </c>
      <c r="O13" s="35">
        <v>6699</v>
      </c>
      <c r="P13" s="35">
        <v>5881</v>
      </c>
      <c r="Q13" s="35">
        <v>5791</v>
      </c>
      <c r="R13" s="35">
        <v>7590</v>
      </c>
      <c r="S13" s="36"/>
      <c r="T13" s="37">
        <v>100</v>
      </c>
      <c r="U13" s="37">
        <v>100</v>
      </c>
      <c r="V13" s="37">
        <v>100</v>
      </c>
      <c r="W13" s="37">
        <v>100</v>
      </c>
      <c r="X13" s="37">
        <v>100</v>
      </c>
      <c r="Y13" s="37">
        <v>100</v>
      </c>
      <c r="Z13" s="37">
        <v>100</v>
      </c>
      <c r="AA13" s="37">
        <v>100</v>
      </c>
      <c r="AB13" s="37">
        <v>100</v>
      </c>
      <c r="AC13" s="37">
        <v>100</v>
      </c>
      <c r="AD13" s="37">
        <v>100</v>
      </c>
      <c r="AE13" s="37">
        <v>100</v>
      </c>
      <c r="AF13" s="37">
        <v>100</v>
      </c>
      <c r="AG13" s="37">
        <v>100</v>
      </c>
      <c r="AH13" s="37">
        <v>100</v>
      </c>
      <c r="AI13" s="37">
        <v>100</v>
      </c>
      <c r="AJ13" s="37">
        <v>100</v>
      </c>
      <c r="AK13" s="35">
        <v>5585</v>
      </c>
      <c r="AL13" s="35">
        <v>4738</v>
      </c>
      <c r="AM13" s="37"/>
      <c r="AN13" s="37">
        <v>100</v>
      </c>
      <c r="AO13" s="37">
        <v>100</v>
      </c>
      <c r="AP13" s="37"/>
      <c r="AQ13" s="38" t="s">
        <v>20</v>
      </c>
    </row>
    <row r="14" spans="1:45" s="20" customFormat="1" x14ac:dyDescent="0.3">
      <c r="A14" s="17" t="s">
        <v>21</v>
      </c>
      <c r="B14" s="39"/>
      <c r="C14" s="39"/>
      <c r="D14" s="39"/>
      <c r="E14" s="39"/>
      <c r="F14" s="39"/>
      <c r="G14" s="39"/>
      <c r="H14" s="39"/>
      <c r="I14" s="39"/>
      <c r="J14" s="39"/>
      <c r="K14" s="39"/>
      <c r="L14" s="39"/>
      <c r="M14" s="39"/>
      <c r="N14" s="39"/>
      <c r="O14" s="39"/>
      <c r="P14" s="39"/>
      <c r="Q14" s="39"/>
      <c r="R14" s="39"/>
      <c r="S14" s="39"/>
      <c r="T14" s="39"/>
      <c r="U14" s="39"/>
      <c r="V14" s="23"/>
      <c r="W14" s="23"/>
      <c r="X14" s="23"/>
      <c r="Y14" s="23"/>
      <c r="Z14" s="23"/>
      <c r="AA14" s="23"/>
      <c r="AB14" s="23"/>
      <c r="AC14" s="23"/>
      <c r="AD14" s="23"/>
      <c r="AE14" s="23"/>
      <c r="AF14" s="23"/>
      <c r="AG14" s="23"/>
      <c r="AH14" s="23"/>
      <c r="AI14" s="23"/>
      <c r="AJ14" s="23"/>
      <c r="AK14" s="23"/>
      <c r="AL14" s="23"/>
      <c r="AM14" s="23"/>
      <c r="AN14" s="23"/>
      <c r="AO14" s="39"/>
      <c r="AP14" s="23"/>
      <c r="AQ14" s="24" t="s">
        <v>22</v>
      </c>
    </row>
    <row r="15" spans="1:45" s="20" customFormat="1" x14ac:dyDescent="0.3">
      <c r="A15" s="26" t="s">
        <v>9</v>
      </c>
      <c r="B15" s="14">
        <v>0</v>
      </c>
      <c r="C15" s="14">
        <v>0</v>
      </c>
      <c r="D15" s="14">
        <v>2</v>
      </c>
      <c r="E15" s="14">
        <v>8</v>
      </c>
      <c r="F15" s="14">
        <v>3</v>
      </c>
      <c r="G15" s="14">
        <v>53</v>
      </c>
      <c r="H15" s="14">
        <v>19</v>
      </c>
      <c r="I15" s="14">
        <v>0</v>
      </c>
      <c r="J15" s="14">
        <v>2</v>
      </c>
      <c r="K15" s="14">
        <v>4</v>
      </c>
      <c r="L15" s="14">
        <v>6</v>
      </c>
      <c r="M15" s="14">
        <v>8</v>
      </c>
      <c r="N15" s="14">
        <v>21</v>
      </c>
      <c r="O15" s="14">
        <v>16</v>
      </c>
      <c r="P15" s="14">
        <v>8</v>
      </c>
      <c r="Q15" s="14">
        <v>1</v>
      </c>
      <c r="R15" s="14">
        <v>12</v>
      </c>
      <c r="S15" s="23"/>
      <c r="T15" s="27">
        <v>0</v>
      </c>
      <c r="U15" s="27">
        <v>0</v>
      </c>
      <c r="V15" s="27">
        <v>8.7912087912087905E-2</v>
      </c>
      <c r="W15" s="27">
        <v>0.30721966205837176</v>
      </c>
      <c r="X15" s="27">
        <v>0.14705882352941177</v>
      </c>
      <c r="Y15" s="27">
        <v>2.9072956664838179</v>
      </c>
      <c r="Z15" s="27">
        <v>0.74744295830055074</v>
      </c>
      <c r="AA15" s="27">
        <v>0</v>
      </c>
      <c r="AB15" s="27">
        <v>6.1996280223186609E-2</v>
      </c>
      <c r="AC15" s="27">
        <v>7.6423385555980133E-2</v>
      </c>
      <c r="AD15" s="27">
        <f t="shared" ref="AD15:AI19" si="8">L15/L$41*100</f>
        <v>0.11448196908986834</v>
      </c>
      <c r="AE15" s="27">
        <f t="shared" si="8"/>
        <v>0.25690430314707768</v>
      </c>
      <c r="AF15" s="27">
        <f t="shared" si="8"/>
        <v>0.66100094428706324</v>
      </c>
      <c r="AG15" s="27">
        <f t="shared" si="8"/>
        <v>0.40650406504065045</v>
      </c>
      <c r="AH15" s="27">
        <f t="shared" si="8"/>
        <v>0.23303233323623651</v>
      </c>
      <c r="AI15" s="27">
        <f t="shared" si="8"/>
        <v>3.1735956839098696E-2</v>
      </c>
      <c r="AJ15" s="27">
        <f>R15/R$41*100</f>
        <v>0.2597964927473479</v>
      </c>
      <c r="AK15" s="14">
        <v>12</v>
      </c>
      <c r="AL15" s="14">
        <v>1</v>
      </c>
      <c r="AM15" s="27"/>
      <c r="AN15" s="27">
        <f>AK15/$AK$21*100</f>
        <v>0.43747721472839957</v>
      </c>
      <c r="AO15" s="27">
        <f>AL15/$AL$21*100</f>
        <v>2.7831895352073477E-2</v>
      </c>
      <c r="AP15" s="27"/>
      <c r="AQ15" s="28" t="s">
        <v>10</v>
      </c>
    </row>
    <row r="16" spans="1:45" s="20" customFormat="1" x14ac:dyDescent="0.3">
      <c r="A16" s="26" t="s">
        <v>11</v>
      </c>
      <c r="B16" s="14">
        <v>0</v>
      </c>
      <c r="C16" s="14">
        <v>1</v>
      </c>
      <c r="D16" s="14">
        <v>343</v>
      </c>
      <c r="E16" s="14">
        <v>264</v>
      </c>
      <c r="F16" s="14">
        <v>254</v>
      </c>
      <c r="G16" s="14">
        <v>233</v>
      </c>
      <c r="H16" s="14">
        <v>298</v>
      </c>
      <c r="I16" s="14">
        <v>471</v>
      </c>
      <c r="J16" s="14">
        <v>750</v>
      </c>
      <c r="K16" s="14">
        <v>2985</v>
      </c>
      <c r="L16" s="14">
        <v>1869</v>
      </c>
      <c r="M16" s="14">
        <v>1094</v>
      </c>
      <c r="N16" s="14">
        <v>1007</v>
      </c>
      <c r="O16" s="14">
        <v>831</v>
      </c>
      <c r="P16" s="14">
        <v>734</v>
      </c>
      <c r="Q16" s="14">
        <v>693</v>
      </c>
      <c r="R16" s="14">
        <v>1004</v>
      </c>
      <c r="S16" s="23"/>
      <c r="T16" s="27">
        <v>0</v>
      </c>
      <c r="U16" s="27">
        <v>0.19801980198019803</v>
      </c>
      <c r="V16" s="27">
        <v>15.076923076923077</v>
      </c>
      <c r="W16" s="27">
        <v>10.138248847926267</v>
      </c>
      <c r="X16" s="27">
        <v>12.450980392156863</v>
      </c>
      <c r="Y16" s="27">
        <v>12.781130005485464</v>
      </c>
      <c r="Z16" s="27">
        <v>11.723052714398111</v>
      </c>
      <c r="AA16" s="27">
        <v>10.867558837101985</v>
      </c>
      <c r="AB16" s="27">
        <v>23.248605083694979</v>
      </c>
      <c r="AC16" s="27">
        <v>57.030951471150168</v>
      </c>
      <c r="AD16" s="27">
        <f t="shared" si="8"/>
        <v>35.661133371493989</v>
      </c>
      <c r="AE16" s="27">
        <f t="shared" si="8"/>
        <v>35.131663455362876</v>
      </c>
      <c r="AF16" s="27">
        <f t="shared" si="8"/>
        <v>31.696569090336794</v>
      </c>
      <c r="AG16" s="27">
        <f t="shared" si="8"/>
        <v>21.112804878048781</v>
      </c>
      <c r="AH16" s="27">
        <f t="shared" si="8"/>
        <v>21.380716574424703</v>
      </c>
      <c r="AI16" s="27">
        <f t="shared" si="8"/>
        <v>21.993018089495397</v>
      </c>
      <c r="AJ16" s="27">
        <f t="shared" ref="AJ16:AJ19" si="9">R16/R$41*100</f>
        <v>21.736306559861443</v>
      </c>
      <c r="AK16" s="14">
        <v>716</v>
      </c>
      <c r="AL16" s="14">
        <v>610</v>
      </c>
      <c r="AM16" s="27"/>
      <c r="AN16" s="27">
        <f>AK16/$AK$21*100</f>
        <v>26.102807145461178</v>
      </c>
      <c r="AO16" s="27">
        <f>AL16/$AL$21*100</f>
        <v>16.977456164764821</v>
      </c>
      <c r="AP16" s="27"/>
      <c r="AQ16" s="28" t="s">
        <v>12</v>
      </c>
    </row>
    <row r="17" spans="1:43" s="20" customFormat="1" x14ac:dyDescent="0.3">
      <c r="A17" s="26" t="s">
        <v>13</v>
      </c>
      <c r="B17" s="14">
        <v>85</v>
      </c>
      <c r="C17" s="14">
        <v>350</v>
      </c>
      <c r="D17" s="14">
        <v>230</v>
      </c>
      <c r="E17" s="14">
        <v>1382</v>
      </c>
      <c r="F17" s="14">
        <v>281</v>
      </c>
      <c r="G17" s="14">
        <v>444</v>
      </c>
      <c r="H17" s="14">
        <v>517</v>
      </c>
      <c r="I17" s="14">
        <v>2742</v>
      </c>
      <c r="J17" s="14">
        <v>1086</v>
      </c>
      <c r="K17" s="14">
        <v>667</v>
      </c>
      <c r="L17" s="14">
        <v>850</v>
      </c>
      <c r="M17" s="14">
        <v>515</v>
      </c>
      <c r="N17" s="14">
        <v>390</v>
      </c>
      <c r="O17" s="14">
        <v>533</v>
      </c>
      <c r="P17" s="14">
        <v>635</v>
      </c>
      <c r="Q17" s="14">
        <v>437</v>
      </c>
      <c r="R17" s="14">
        <v>921</v>
      </c>
      <c r="S17" s="23"/>
      <c r="T17" s="27">
        <v>30.03533568904594</v>
      </c>
      <c r="U17" s="27">
        <v>69.306930693069305</v>
      </c>
      <c r="V17" s="27">
        <v>10.109890109890109</v>
      </c>
      <c r="W17" s="27">
        <v>53.072196620583725</v>
      </c>
      <c r="X17" s="27">
        <v>13.774509803921569</v>
      </c>
      <c r="Y17" s="27">
        <v>24.355458036204059</v>
      </c>
      <c r="Z17" s="27">
        <v>20.338316286388668</v>
      </c>
      <c r="AA17" s="27">
        <v>63.267189663128754</v>
      </c>
      <c r="AB17" s="27">
        <v>33.663980161190324</v>
      </c>
      <c r="AC17" s="27">
        <v>12.743599541459686</v>
      </c>
      <c r="AD17" s="27">
        <f t="shared" si="8"/>
        <v>16.218278954398016</v>
      </c>
      <c r="AE17" s="27">
        <f t="shared" si="8"/>
        <v>16.538214515093127</v>
      </c>
      <c r="AF17" s="27">
        <f t="shared" si="8"/>
        <v>12.275731822474032</v>
      </c>
      <c r="AG17" s="27">
        <f t="shared" si="8"/>
        <v>13.541666666666666</v>
      </c>
      <c r="AH17" s="27">
        <f t="shared" si="8"/>
        <v>18.496941450626274</v>
      </c>
      <c r="AI17" s="27">
        <f t="shared" si="8"/>
        <v>13.868613138686131</v>
      </c>
      <c r="AJ17" s="27">
        <f t="shared" si="9"/>
        <v>19.939380818358952</v>
      </c>
      <c r="AK17" s="29">
        <v>539</v>
      </c>
      <c r="AL17" s="29">
        <v>698</v>
      </c>
      <c r="AM17" s="27"/>
      <c r="AN17" s="27">
        <f t="shared" ref="AN17:AN19" si="10">AK17/$AK$21*100</f>
        <v>19.650018228217281</v>
      </c>
      <c r="AO17" s="27">
        <f t="shared" ref="AO17:AO19" si="11">AL17/$AL$21*100</f>
        <v>19.426662955747286</v>
      </c>
      <c r="AP17" s="27"/>
      <c r="AQ17" s="28" t="s">
        <v>14</v>
      </c>
    </row>
    <row r="18" spans="1:43" s="20" customFormat="1" x14ac:dyDescent="0.3">
      <c r="A18" s="26" t="s">
        <v>15</v>
      </c>
      <c r="B18" s="14">
        <v>197</v>
      </c>
      <c r="C18" s="14">
        <v>148</v>
      </c>
      <c r="D18" s="14">
        <v>1700</v>
      </c>
      <c r="E18" s="14">
        <v>948</v>
      </c>
      <c r="F18" s="14">
        <v>1485</v>
      </c>
      <c r="G18" s="14">
        <v>1072</v>
      </c>
      <c r="H18" s="14">
        <v>1579</v>
      </c>
      <c r="I18" s="14">
        <v>1069</v>
      </c>
      <c r="J18" s="14">
        <v>1305</v>
      </c>
      <c r="K18" s="14">
        <v>1420</v>
      </c>
      <c r="L18" s="14">
        <v>2399</v>
      </c>
      <c r="M18" s="14">
        <v>1447</v>
      </c>
      <c r="N18" s="14">
        <v>1741</v>
      </c>
      <c r="O18" s="14">
        <v>2169</v>
      </c>
      <c r="P18" s="14">
        <v>2023</v>
      </c>
      <c r="Q18" s="14">
        <v>1637</v>
      </c>
      <c r="R18" s="14">
        <v>2589</v>
      </c>
      <c r="S18" s="23"/>
      <c r="T18" s="27">
        <v>69.611307420494697</v>
      </c>
      <c r="U18" s="27">
        <v>29.306930693069305</v>
      </c>
      <c r="V18" s="27">
        <v>74.72527472527473</v>
      </c>
      <c r="W18" s="27">
        <v>36.405529953917046</v>
      </c>
      <c r="X18" s="27">
        <v>72.794117647058826</v>
      </c>
      <c r="Y18" s="27">
        <v>58.80416895227647</v>
      </c>
      <c r="Z18" s="27">
        <v>62.11644374508262</v>
      </c>
      <c r="AA18" s="27">
        <v>24.665436086755886</v>
      </c>
      <c r="AB18" s="27">
        <v>40.452572845629263</v>
      </c>
      <c r="AC18" s="27">
        <v>27.130301872372947</v>
      </c>
      <c r="AD18" s="27">
        <f t="shared" si="8"/>
        <v>45.77370730776569</v>
      </c>
      <c r="AE18" s="27">
        <f t="shared" si="8"/>
        <v>46.467565831727683</v>
      </c>
      <c r="AF18" s="27">
        <f t="shared" si="8"/>
        <v>54.800125904941765</v>
      </c>
      <c r="AG18" s="27">
        <f t="shared" si="8"/>
        <v>55.106707317073166</v>
      </c>
      <c r="AH18" s="27">
        <f t="shared" si="8"/>
        <v>58.928051267113311</v>
      </c>
      <c r="AI18" s="27">
        <f t="shared" si="8"/>
        <v>51.951761345604574</v>
      </c>
      <c r="AJ18" s="27">
        <f t="shared" si="9"/>
        <v>56.051093310240304</v>
      </c>
      <c r="AK18" s="14">
        <v>1403</v>
      </c>
      <c r="AL18" s="14">
        <v>2213</v>
      </c>
      <c r="AM18" s="27"/>
      <c r="AN18" s="27">
        <f>AK18/$AK$21*100</f>
        <v>51.148377688662052</v>
      </c>
      <c r="AO18" s="27">
        <f t="shared" si="11"/>
        <v>61.591984414138601</v>
      </c>
      <c r="AP18" s="27"/>
      <c r="AQ18" s="28" t="s">
        <v>16</v>
      </c>
    </row>
    <row r="19" spans="1:43" s="20" customFormat="1" x14ac:dyDescent="0.3">
      <c r="A19" s="26" t="s">
        <v>17</v>
      </c>
      <c r="B19" s="14">
        <v>1</v>
      </c>
      <c r="C19" s="14">
        <v>6</v>
      </c>
      <c r="D19" s="14">
        <v>0</v>
      </c>
      <c r="E19" s="14">
        <v>2</v>
      </c>
      <c r="F19" s="14">
        <v>17</v>
      </c>
      <c r="G19" s="14">
        <v>21</v>
      </c>
      <c r="H19" s="14">
        <v>129</v>
      </c>
      <c r="I19" s="14">
        <v>52</v>
      </c>
      <c r="J19" s="14">
        <v>83</v>
      </c>
      <c r="K19" s="14">
        <v>158</v>
      </c>
      <c r="L19" s="14">
        <v>117</v>
      </c>
      <c r="M19" s="14">
        <f t="shared" ref="M19:Q19" si="12">+M21-M18-M17-M16-M15</f>
        <v>50</v>
      </c>
      <c r="N19" s="14">
        <f t="shared" si="12"/>
        <v>18</v>
      </c>
      <c r="O19" s="14">
        <f t="shared" si="12"/>
        <v>387</v>
      </c>
      <c r="P19" s="14">
        <f t="shared" si="12"/>
        <v>33</v>
      </c>
      <c r="Q19" s="14">
        <f t="shared" si="12"/>
        <v>383</v>
      </c>
      <c r="R19" s="14">
        <f>+R21-R18-R17-R16-R15</f>
        <v>93</v>
      </c>
      <c r="S19" s="23"/>
      <c r="T19" s="27">
        <v>0.35335689045936397</v>
      </c>
      <c r="U19" s="27">
        <v>1.1881188118811881</v>
      </c>
      <c r="V19" s="27">
        <v>0</v>
      </c>
      <c r="W19" s="27">
        <v>7.6804915514592939E-2</v>
      </c>
      <c r="X19" s="27">
        <v>0.83333333333333337</v>
      </c>
      <c r="Y19" s="27">
        <v>1.151947339550192</v>
      </c>
      <c r="Z19" s="27">
        <v>5.0747442958300555</v>
      </c>
      <c r="AA19" s="27">
        <v>1.1998154130133827</v>
      </c>
      <c r="AB19" s="27">
        <v>2.5728456292622446</v>
      </c>
      <c r="AC19" s="27">
        <v>3.0187237294612155</v>
      </c>
      <c r="AD19" s="27">
        <f t="shared" si="8"/>
        <v>2.2323983972524326</v>
      </c>
      <c r="AE19" s="27">
        <f t="shared" si="8"/>
        <v>1.605651894669236</v>
      </c>
      <c r="AF19" s="27">
        <f t="shared" si="8"/>
        <v>0.56657223796033995</v>
      </c>
      <c r="AG19" s="27">
        <f t="shared" si="8"/>
        <v>9.8323170731707314</v>
      </c>
      <c r="AH19" s="27">
        <f t="shared" si="8"/>
        <v>0.96125837459947561</v>
      </c>
      <c r="AI19" s="27">
        <f t="shared" si="8"/>
        <v>12.154871469374802</v>
      </c>
      <c r="AJ19" s="27">
        <f t="shared" si="9"/>
        <v>2.0134228187919461</v>
      </c>
      <c r="AK19" s="14">
        <f>AK21-SUM(AK15:AK18)</f>
        <v>73</v>
      </c>
      <c r="AL19" s="14">
        <f>AL21-SUM(AL15:AL18)</f>
        <v>71</v>
      </c>
      <c r="AM19" s="27"/>
      <c r="AN19" s="27">
        <f t="shared" si="10"/>
        <v>2.6613197229310974</v>
      </c>
      <c r="AO19" s="27">
        <f t="shared" si="11"/>
        <v>1.9760645699972168</v>
      </c>
      <c r="AP19" s="27"/>
      <c r="AQ19" s="28" t="s">
        <v>18</v>
      </c>
    </row>
    <row r="20" spans="1:43" s="20" customFormat="1" x14ac:dyDescent="0.3">
      <c r="A20" s="17"/>
      <c r="B20" s="23"/>
      <c r="C20" s="23"/>
      <c r="D20" s="14"/>
      <c r="E20" s="14"/>
      <c r="F20" s="31"/>
      <c r="G20" s="31"/>
      <c r="H20" s="31"/>
      <c r="I20" s="31"/>
      <c r="J20" s="31"/>
      <c r="K20" s="31"/>
      <c r="L20" s="31"/>
      <c r="M20" s="31"/>
      <c r="N20" s="31"/>
      <c r="O20" s="31"/>
      <c r="P20" s="31"/>
      <c r="Q20" s="31"/>
      <c r="R20" s="31"/>
      <c r="S20" s="23"/>
      <c r="T20" s="23"/>
      <c r="U20" s="23"/>
      <c r="V20" s="32"/>
      <c r="W20" s="32"/>
      <c r="X20" s="32"/>
      <c r="Y20" s="32"/>
      <c r="Z20" s="32"/>
      <c r="AA20" s="32"/>
      <c r="AB20" s="32"/>
      <c r="AC20" s="27"/>
      <c r="AD20" s="27"/>
      <c r="AE20" s="27"/>
      <c r="AF20" s="27"/>
      <c r="AG20" s="27"/>
      <c r="AH20" s="27"/>
      <c r="AI20" s="27"/>
      <c r="AJ20" s="27"/>
      <c r="AK20" s="27"/>
      <c r="AL20" s="27"/>
      <c r="AM20" s="27"/>
      <c r="AN20" s="32"/>
      <c r="AO20" s="32"/>
      <c r="AP20" s="27"/>
      <c r="AQ20" s="33"/>
    </row>
    <row r="21" spans="1:43" s="20" customFormat="1" x14ac:dyDescent="0.3">
      <c r="A21" s="34" t="s">
        <v>19</v>
      </c>
      <c r="B21" s="35">
        <v>283</v>
      </c>
      <c r="C21" s="35">
        <v>505</v>
      </c>
      <c r="D21" s="35">
        <v>2275</v>
      </c>
      <c r="E21" s="35">
        <v>2604</v>
      </c>
      <c r="F21" s="35">
        <v>2040</v>
      </c>
      <c r="G21" s="35">
        <v>1823</v>
      </c>
      <c r="H21" s="35">
        <v>2542</v>
      </c>
      <c r="I21" s="35">
        <v>4334</v>
      </c>
      <c r="J21" s="35">
        <v>3226</v>
      </c>
      <c r="K21" s="35">
        <v>5234</v>
      </c>
      <c r="L21" s="35">
        <v>5241</v>
      </c>
      <c r="M21" s="35">
        <v>3114</v>
      </c>
      <c r="N21" s="35">
        <v>3177</v>
      </c>
      <c r="O21" s="35">
        <v>3936</v>
      </c>
      <c r="P21" s="35">
        <v>3433</v>
      </c>
      <c r="Q21" s="35">
        <v>3151</v>
      </c>
      <c r="R21" s="35">
        <v>4619</v>
      </c>
      <c r="S21" s="36"/>
      <c r="T21" s="37">
        <v>100</v>
      </c>
      <c r="U21" s="37">
        <v>100</v>
      </c>
      <c r="V21" s="37">
        <v>100</v>
      </c>
      <c r="W21" s="37">
        <v>100</v>
      </c>
      <c r="X21" s="37">
        <v>100</v>
      </c>
      <c r="Y21" s="37">
        <v>100</v>
      </c>
      <c r="Z21" s="37">
        <v>100</v>
      </c>
      <c r="AA21" s="37">
        <v>100</v>
      </c>
      <c r="AB21" s="37">
        <v>100</v>
      </c>
      <c r="AC21" s="37">
        <v>100</v>
      </c>
      <c r="AD21" s="37">
        <v>100</v>
      </c>
      <c r="AE21" s="37">
        <v>100</v>
      </c>
      <c r="AF21" s="37">
        <v>100</v>
      </c>
      <c r="AG21" s="37">
        <v>100</v>
      </c>
      <c r="AH21" s="37">
        <v>100</v>
      </c>
      <c r="AI21" s="37">
        <v>100</v>
      </c>
      <c r="AJ21" s="37">
        <v>100</v>
      </c>
      <c r="AK21" s="35">
        <v>2743</v>
      </c>
      <c r="AL21" s="35">
        <v>3593</v>
      </c>
      <c r="AM21" s="37"/>
      <c r="AN21" s="37">
        <v>100</v>
      </c>
      <c r="AO21" s="37">
        <v>100</v>
      </c>
      <c r="AP21" s="37"/>
      <c r="AQ21" s="38" t="s">
        <v>20</v>
      </c>
    </row>
    <row r="22" spans="1:43" s="20" customFormat="1" x14ac:dyDescent="0.3">
      <c r="A22" s="17"/>
      <c r="B22" s="14"/>
      <c r="C22" s="14"/>
      <c r="D22" s="14"/>
      <c r="E22" s="14"/>
      <c r="F22" s="14"/>
      <c r="G22" s="14"/>
      <c r="H22" s="14"/>
      <c r="I22" s="14"/>
      <c r="J22" s="14"/>
      <c r="K22" s="14"/>
      <c r="L22" s="14"/>
      <c r="M22" s="14"/>
      <c r="N22" s="14"/>
      <c r="O22" s="14"/>
      <c r="P22" s="14"/>
      <c r="Q22" s="14"/>
      <c r="R22" s="14"/>
      <c r="S22" s="23"/>
      <c r="T22" s="27"/>
      <c r="U22" s="40"/>
      <c r="V22" s="40"/>
      <c r="W22" s="40"/>
      <c r="X22" s="40"/>
      <c r="Y22" s="40"/>
      <c r="Z22" s="40"/>
      <c r="AA22" s="40"/>
      <c r="AB22" s="40"/>
      <c r="AC22" s="40"/>
      <c r="AD22" s="40"/>
      <c r="AE22" s="40"/>
      <c r="AF22" s="40"/>
      <c r="AG22" s="40"/>
      <c r="AH22" s="40"/>
      <c r="AI22" s="40"/>
      <c r="AJ22" s="40"/>
      <c r="AK22" s="27"/>
      <c r="AL22" s="27"/>
      <c r="AM22" s="27"/>
      <c r="AN22" s="27"/>
      <c r="AO22" s="23"/>
      <c r="AP22" s="27"/>
      <c r="AQ22" s="33"/>
    </row>
    <row r="23" spans="1:43" s="20" customFormat="1" ht="33" customHeight="1" x14ac:dyDescent="0.3">
      <c r="A23" s="41" t="s">
        <v>23</v>
      </c>
      <c r="B23" s="59" t="s">
        <v>5</v>
      </c>
      <c r="C23" s="59"/>
      <c r="D23" s="59"/>
      <c r="E23" s="59"/>
      <c r="F23" s="59"/>
      <c r="G23" s="59"/>
      <c r="H23" s="59"/>
      <c r="I23" s="59"/>
      <c r="J23" s="59"/>
      <c r="K23" s="59"/>
      <c r="L23" s="59"/>
      <c r="M23" s="59"/>
      <c r="N23" s="59"/>
      <c r="O23" s="59"/>
      <c r="P23" s="59"/>
      <c r="Q23" s="59"/>
      <c r="R23" s="42"/>
      <c r="S23" s="43"/>
      <c r="T23" s="59" t="s">
        <v>35</v>
      </c>
      <c r="U23" s="59"/>
      <c r="V23" s="59"/>
      <c r="W23" s="59"/>
      <c r="X23" s="59"/>
      <c r="Y23" s="59"/>
      <c r="Z23" s="59"/>
      <c r="AA23" s="59"/>
      <c r="AB23" s="59"/>
      <c r="AC23" s="59"/>
      <c r="AD23" s="59"/>
      <c r="AE23" s="59"/>
      <c r="AF23" s="59"/>
      <c r="AG23" s="59"/>
      <c r="AH23" s="59"/>
      <c r="AI23" s="44"/>
      <c r="AJ23" s="44"/>
      <c r="AK23" s="57" t="s">
        <v>38</v>
      </c>
      <c r="AL23" s="57"/>
      <c r="AM23" s="45"/>
      <c r="AN23" s="57" t="s">
        <v>36</v>
      </c>
      <c r="AO23" s="57"/>
      <c r="AP23" s="45"/>
      <c r="AQ23" s="24" t="s">
        <v>24</v>
      </c>
    </row>
    <row r="24" spans="1:43" s="20" customFormat="1" ht="15" customHeight="1" x14ac:dyDescent="0.3">
      <c r="A24" s="17"/>
      <c r="B24" s="55"/>
      <c r="C24" s="55"/>
      <c r="D24" s="55"/>
      <c r="E24" s="18"/>
      <c r="F24" s="18"/>
      <c r="G24" s="18"/>
      <c r="H24" s="18"/>
      <c r="I24" s="18"/>
      <c r="J24" s="18"/>
      <c r="K24" s="18"/>
      <c r="L24" s="18"/>
      <c r="M24" s="18"/>
      <c r="N24" s="18"/>
      <c r="O24" s="18"/>
      <c r="P24" s="18"/>
      <c r="Q24" s="18"/>
      <c r="R24" s="18"/>
      <c r="S24" s="4"/>
      <c r="T24" s="55"/>
      <c r="U24" s="55"/>
      <c r="V24" s="55"/>
      <c r="W24" s="18"/>
      <c r="X24" s="18"/>
      <c r="Y24" s="18"/>
      <c r="Z24" s="18"/>
      <c r="AA24" s="18"/>
      <c r="AB24" s="18"/>
      <c r="AC24" s="18"/>
      <c r="AD24" s="18"/>
      <c r="AE24" s="18"/>
      <c r="AF24" s="18"/>
      <c r="AG24" s="18"/>
      <c r="AH24" s="18"/>
      <c r="AI24" s="18"/>
      <c r="AJ24" s="18"/>
      <c r="AK24" s="55" t="s">
        <v>39</v>
      </c>
      <c r="AL24" s="55"/>
      <c r="AM24" s="18"/>
      <c r="AN24" s="55" t="s">
        <v>37</v>
      </c>
      <c r="AO24" s="55"/>
      <c r="AP24" s="18"/>
      <c r="AQ24" s="33"/>
    </row>
    <row r="25" spans="1:43" s="20" customFormat="1" x14ac:dyDescent="0.3">
      <c r="A25" s="17"/>
      <c r="B25" s="21">
        <v>2002</v>
      </c>
      <c r="C25" s="21">
        <v>2003</v>
      </c>
      <c r="D25" s="21">
        <v>2007</v>
      </c>
      <c r="E25" s="21">
        <v>2008</v>
      </c>
      <c r="F25" s="21">
        <v>2009</v>
      </c>
      <c r="G25" s="21">
        <v>2010</v>
      </c>
      <c r="H25" s="21">
        <v>2011</v>
      </c>
      <c r="I25" s="21">
        <v>2012</v>
      </c>
      <c r="J25" s="21">
        <v>2013</v>
      </c>
      <c r="K25" s="21">
        <v>2014</v>
      </c>
      <c r="L25" s="21">
        <v>2015</v>
      </c>
      <c r="M25" s="21">
        <v>2016</v>
      </c>
      <c r="N25" s="21">
        <v>2017</v>
      </c>
      <c r="O25" s="21">
        <v>2018</v>
      </c>
      <c r="P25" s="21">
        <v>2019</v>
      </c>
      <c r="Q25" s="21">
        <v>2020</v>
      </c>
      <c r="R25" s="21">
        <v>2021</v>
      </c>
      <c r="S25" s="21"/>
      <c r="T25" s="21">
        <v>2002</v>
      </c>
      <c r="U25" s="21">
        <v>2003</v>
      </c>
      <c r="V25" s="21">
        <v>2007</v>
      </c>
      <c r="W25" s="21">
        <v>2008</v>
      </c>
      <c r="X25" s="21">
        <v>2009</v>
      </c>
      <c r="Y25" s="21">
        <v>2010</v>
      </c>
      <c r="Z25" s="21">
        <v>2011</v>
      </c>
      <c r="AA25" s="21">
        <v>2012</v>
      </c>
      <c r="AB25" s="21">
        <v>2013</v>
      </c>
      <c r="AC25" s="21">
        <v>2014</v>
      </c>
      <c r="AD25" s="21">
        <v>2015</v>
      </c>
      <c r="AE25" s="21">
        <v>2016</v>
      </c>
      <c r="AF25" s="21">
        <v>2017</v>
      </c>
      <c r="AG25" s="21">
        <v>2018</v>
      </c>
      <c r="AH25" s="21">
        <v>2019</v>
      </c>
      <c r="AI25" s="21">
        <v>2020</v>
      </c>
      <c r="AJ25" s="21">
        <v>2021</v>
      </c>
      <c r="AK25" s="21">
        <v>2021</v>
      </c>
      <c r="AL25" s="21">
        <v>2022</v>
      </c>
      <c r="AM25" s="21"/>
      <c r="AN25" s="21">
        <v>2021</v>
      </c>
      <c r="AO25" s="21">
        <v>2022</v>
      </c>
      <c r="AP25" s="21"/>
      <c r="AQ25" s="22"/>
    </row>
    <row r="26" spans="1:43" s="20" customFormat="1" x14ac:dyDescent="0.3">
      <c r="A26" s="17" t="s">
        <v>7</v>
      </c>
      <c r="B26" s="14"/>
      <c r="C26" s="14"/>
      <c r="D26" s="14"/>
      <c r="E26" s="14"/>
      <c r="F26" s="14"/>
      <c r="G26" s="14"/>
      <c r="H26" s="14"/>
      <c r="I26" s="14"/>
      <c r="J26" s="14"/>
      <c r="K26" s="14"/>
      <c r="L26" s="14"/>
      <c r="M26" s="14"/>
      <c r="N26" s="14"/>
      <c r="O26" s="14"/>
      <c r="P26" s="14"/>
      <c r="Q26" s="14"/>
      <c r="R26" s="14"/>
      <c r="S26" s="23"/>
      <c r="T26" s="23"/>
      <c r="U26" s="23"/>
      <c r="V26" s="23"/>
      <c r="W26" s="23"/>
      <c r="X26" s="23"/>
      <c r="Y26" s="23"/>
      <c r="Z26" s="23"/>
      <c r="AA26" s="23"/>
      <c r="AB26" s="23"/>
      <c r="AC26" s="23"/>
      <c r="AD26" s="23"/>
      <c r="AE26" s="23"/>
      <c r="AF26" s="23"/>
      <c r="AG26" s="23"/>
      <c r="AH26" s="23"/>
      <c r="AI26" s="23"/>
      <c r="AJ26" s="23"/>
      <c r="AK26" s="23"/>
      <c r="AL26" s="23"/>
      <c r="AM26" s="23"/>
      <c r="AN26" s="23"/>
      <c r="AO26" s="23"/>
      <c r="AP26" s="23"/>
      <c r="AQ26" s="33" t="s">
        <v>8</v>
      </c>
    </row>
    <row r="27" spans="1:43" s="20" customFormat="1" x14ac:dyDescent="0.3">
      <c r="A27" s="26" t="s">
        <v>25</v>
      </c>
      <c r="B27" s="14">
        <v>519</v>
      </c>
      <c r="C27" s="14">
        <v>625</v>
      </c>
      <c r="D27" s="46">
        <v>12974</v>
      </c>
      <c r="E27" s="46">
        <v>11368</v>
      </c>
      <c r="F27" s="46">
        <v>5248</v>
      </c>
      <c r="G27" s="46">
        <v>4939</v>
      </c>
      <c r="H27" s="46">
        <v>12587</v>
      </c>
      <c r="I27" s="46">
        <v>7927</v>
      </c>
      <c r="J27" s="46">
        <v>6424</v>
      </c>
      <c r="K27" s="46">
        <v>6369</v>
      </c>
      <c r="L27" s="46">
        <v>7980</v>
      </c>
      <c r="M27" s="46">
        <v>4899</v>
      </c>
      <c r="N27" s="46">
        <v>4927</v>
      </c>
      <c r="O27" s="46">
        <v>4326</v>
      </c>
      <c r="P27" s="46">
        <v>3617</v>
      </c>
      <c r="Q27" s="46">
        <v>3760</v>
      </c>
      <c r="R27" s="46">
        <v>4571</v>
      </c>
      <c r="S27" s="23"/>
      <c r="T27" s="27">
        <v>83.440514469453376</v>
      </c>
      <c r="U27" s="27">
        <v>83.892617449664428</v>
      </c>
      <c r="V27" s="27">
        <v>67.795370225218164</v>
      </c>
      <c r="W27" s="27">
        <v>77.081638188228908</v>
      </c>
      <c r="X27" s="27">
        <v>83.753590807532717</v>
      </c>
      <c r="Y27" s="27">
        <v>78.948209718670086</v>
      </c>
      <c r="Z27" s="27">
        <v>78.005701536936044</v>
      </c>
      <c r="AA27" s="27">
        <v>73.677851101403476</v>
      </c>
      <c r="AB27" s="27">
        <v>65.033407572383069</v>
      </c>
      <c r="AC27" s="27">
        <v>74.265391791044777</v>
      </c>
      <c r="AD27" s="27">
        <f t="shared" ref="AD27:AD31" si="13">L27/L$13*100</f>
        <v>66.076012254699009</v>
      </c>
      <c r="AE27" s="27">
        <f t="shared" ref="AE27:AE31" si="14">M27/M$13*100</f>
        <v>64.639134450455202</v>
      </c>
      <c r="AF27" s="27">
        <f t="shared" ref="AF27:AF31" si="15">N27/N$13*100</f>
        <v>66.572084853398195</v>
      </c>
      <c r="AG27" s="27">
        <f t="shared" ref="AG27:AG31" si="16">O27/O$13*100</f>
        <v>64.576802507836987</v>
      </c>
      <c r="AH27" s="27">
        <f t="shared" ref="AH27:AH31" si="17">P27/P$13*100</f>
        <v>61.503145723516404</v>
      </c>
      <c r="AI27" s="27">
        <f t="shared" ref="AI27:AI31" si="18">Q27/Q$13*100</f>
        <v>64.928337074771193</v>
      </c>
      <c r="AJ27" s="27">
        <f t="shared" ref="AJ27:AJ31" si="19">R27/R$13*100</f>
        <v>60.223978919631094</v>
      </c>
      <c r="AK27" s="46">
        <v>3129</v>
      </c>
      <c r="AL27" s="46">
        <v>4179</v>
      </c>
      <c r="AM27" s="27"/>
      <c r="AN27" s="27">
        <f>AK27/$AK$33*100</f>
        <v>56.025067144136074</v>
      </c>
      <c r="AO27" s="27">
        <f>AL27/$AL$33*100</f>
        <v>88.201772899957788</v>
      </c>
      <c r="AP27" s="27"/>
      <c r="AQ27" s="28" t="s">
        <v>26</v>
      </c>
    </row>
    <row r="28" spans="1:43" s="20" customFormat="1" x14ac:dyDescent="0.3">
      <c r="A28" s="26" t="s">
        <v>27</v>
      </c>
      <c r="B28" s="14">
        <v>0</v>
      </c>
      <c r="C28" s="14">
        <v>0</v>
      </c>
      <c r="D28" s="46">
        <v>5</v>
      </c>
      <c r="E28" s="46">
        <v>82</v>
      </c>
      <c r="F28" s="46">
        <v>2</v>
      </c>
      <c r="G28" s="46">
        <v>0</v>
      </c>
      <c r="H28" s="46">
        <v>0</v>
      </c>
      <c r="I28" s="46">
        <v>0</v>
      </c>
      <c r="J28" s="46">
        <v>221</v>
      </c>
      <c r="K28" s="46">
        <v>42</v>
      </c>
      <c r="L28" s="46">
        <v>0</v>
      </c>
      <c r="M28" s="46">
        <v>0</v>
      </c>
      <c r="N28" s="46">
        <v>63</v>
      </c>
      <c r="O28" s="46">
        <v>24</v>
      </c>
      <c r="P28" s="46">
        <v>31</v>
      </c>
      <c r="Q28" s="46">
        <v>18</v>
      </c>
      <c r="R28" s="46">
        <v>2</v>
      </c>
      <c r="S28" s="23"/>
      <c r="T28" s="27">
        <v>0</v>
      </c>
      <c r="U28" s="27">
        <v>0</v>
      </c>
      <c r="V28" s="27">
        <v>2.6127397188692062E-2</v>
      </c>
      <c r="W28" s="27">
        <v>0.55600759425006785</v>
      </c>
      <c r="X28" s="27">
        <v>3.1918289179699966E-2</v>
      </c>
      <c r="Y28" s="27">
        <v>0</v>
      </c>
      <c r="Z28" s="27">
        <v>0</v>
      </c>
      <c r="AA28" s="27">
        <v>0</v>
      </c>
      <c r="AB28" s="27">
        <v>2.2372949989876494</v>
      </c>
      <c r="AC28" s="27">
        <v>0.48973880597014929</v>
      </c>
      <c r="AD28" s="27">
        <f t="shared" si="13"/>
        <v>0</v>
      </c>
      <c r="AE28" s="27">
        <f t="shared" si="14"/>
        <v>0</v>
      </c>
      <c r="AF28" s="27">
        <f t="shared" si="15"/>
        <v>0.85123631941629518</v>
      </c>
      <c r="AG28" s="27">
        <f t="shared" si="16"/>
        <v>0.35826242722794444</v>
      </c>
      <c r="AH28" s="27">
        <f t="shared" si="17"/>
        <v>0.52712123788471354</v>
      </c>
      <c r="AI28" s="27">
        <f t="shared" si="18"/>
        <v>0.31082714557071317</v>
      </c>
      <c r="AJ28" s="27">
        <f t="shared" si="19"/>
        <v>2.6350461133069828E-2</v>
      </c>
      <c r="AK28" s="46">
        <v>0</v>
      </c>
      <c r="AL28" s="46">
        <v>1</v>
      </c>
      <c r="AM28" s="27"/>
      <c r="AN28" s="27">
        <f t="shared" ref="AN28:AN31" si="20">AK28/$AK$33*100</f>
        <v>0</v>
      </c>
      <c r="AO28" s="27">
        <f t="shared" ref="AO28:AO31" si="21">AL28/$AL$33*100</f>
        <v>2.1105951878429716E-2</v>
      </c>
      <c r="AP28" s="27"/>
      <c r="AQ28" s="28" t="s">
        <v>28</v>
      </c>
    </row>
    <row r="29" spans="1:43" s="20" customFormat="1" x14ac:dyDescent="0.3">
      <c r="A29" s="26" t="s">
        <v>29</v>
      </c>
      <c r="B29" s="14">
        <v>9</v>
      </c>
      <c r="C29" s="14">
        <v>58</v>
      </c>
      <c r="D29" s="46">
        <v>4717</v>
      </c>
      <c r="E29" s="46">
        <v>951</v>
      </c>
      <c r="F29" s="46">
        <v>331</v>
      </c>
      <c r="G29" s="46">
        <v>384</v>
      </c>
      <c r="H29" s="46">
        <v>1484</v>
      </c>
      <c r="I29" s="46">
        <v>491</v>
      </c>
      <c r="J29" s="46">
        <v>343</v>
      </c>
      <c r="K29" s="46">
        <v>334</v>
      </c>
      <c r="L29" s="46">
        <v>1630</v>
      </c>
      <c r="M29" s="46">
        <v>411</v>
      </c>
      <c r="N29" s="46">
        <v>247</v>
      </c>
      <c r="O29" s="46">
        <v>471</v>
      </c>
      <c r="P29" s="46">
        <v>441</v>
      </c>
      <c r="Q29" s="46">
        <v>816</v>
      </c>
      <c r="R29" s="46">
        <v>1236</v>
      </c>
      <c r="S29" s="23"/>
      <c r="T29" s="27">
        <v>1.4469453376205788</v>
      </c>
      <c r="U29" s="27">
        <v>7.7852348993288594</v>
      </c>
      <c r="V29" s="27">
        <v>24.648586507812091</v>
      </c>
      <c r="W29" s="27">
        <v>6.4483319772172507</v>
      </c>
      <c r="X29" s="27">
        <v>5.2824768592403446</v>
      </c>
      <c r="Y29" s="27">
        <v>6.1381074168797953</v>
      </c>
      <c r="Z29" s="27">
        <v>9.1968269707486368</v>
      </c>
      <c r="AA29" s="27">
        <v>4.5636211543823775</v>
      </c>
      <c r="AB29" s="27">
        <v>3.4723628264830935</v>
      </c>
      <c r="AC29" s="27">
        <v>3.8945895522388057</v>
      </c>
      <c r="AD29" s="27">
        <f t="shared" si="13"/>
        <v>13.496729320195413</v>
      </c>
      <c r="AE29" s="27">
        <f t="shared" si="14"/>
        <v>5.422879007784668</v>
      </c>
      <c r="AF29" s="27">
        <f t="shared" si="15"/>
        <v>3.337386839616268</v>
      </c>
      <c r="AG29" s="27">
        <f t="shared" si="16"/>
        <v>7.0309001343484097</v>
      </c>
      <c r="AH29" s="27">
        <f t="shared" si="17"/>
        <v>7.4987247066825375</v>
      </c>
      <c r="AI29" s="27">
        <f t="shared" si="18"/>
        <v>14.090830599205665</v>
      </c>
      <c r="AJ29" s="27">
        <f t="shared" si="19"/>
        <v>16.284584980237156</v>
      </c>
      <c r="AK29" s="46">
        <v>1097</v>
      </c>
      <c r="AL29" s="46">
        <v>186</v>
      </c>
      <c r="AM29" s="27"/>
      <c r="AN29" s="27">
        <f t="shared" si="20"/>
        <v>19.641897940913161</v>
      </c>
      <c r="AO29" s="27">
        <f t="shared" si="21"/>
        <v>3.9257070493879276</v>
      </c>
      <c r="AP29" s="27"/>
      <c r="AQ29" s="28" t="s">
        <v>30</v>
      </c>
    </row>
    <row r="30" spans="1:43" s="20" customFormat="1" x14ac:dyDescent="0.3">
      <c r="A30" s="26" t="s">
        <v>31</v>
      </c>
      <c r="B30" s="14">
        <v>70</v>
      </c>
      <c r="C30" s="14">
        <v>60</v>
      </c>
      <c r="D30" s="46">
        <v>1405</v>
      </c>
      <c r="E30" s="46">
        <v>2345</v>
      </c>
      <c r="F30" s="46">
        <v>673</v>
      </c>
      <c r="G30" s="46">
        <v>928</v>
      </c>
      <c r="H30" s="46">
        <v>2056</v>
      </c>
      <c r="I30" s="46">
        <v>2337</v>
      </c>
      <c r="J30" s="46">
        <v>2899</v>
      </c>
      <c r="K30" s="46">
        <v>1884</v>
      </c>
      <c r="L30" s="46">
        <v>2464</v>
      </c>
      <c r="M30" s="46">
        <v>2245</v>
      </c>
      <c r="N30" s="46">
        <v>1705</v>
      </c>
      <c r="O30" s="46">
        <v>1837</v>
      </c>
      <c r="P30" s="46">
        <v>1789</v>
      </c>
      <c r="Q30" s="46">
        <v>1197</v>
      </c>
      <c r="R30" s="46">
        <v>1781</v>
      </c>
      <c r="S30" s="23"/>
      <c r="T30" s="27">
        <v>11.254019292604502</v>
      </c>
      <c r="U30" s="27">
        <v>8.0536912751677843</v>
      </c>
      <c r="V30" s="27">
        <v>7.3417986100224697</v>
      </c>
      <c r="W30" s="27">
        <v>15.900461079468403</v>
      </c>
      <c r="X30" s="27">
        <v>10.740504308969038</v>
      </c>
      <c r="Y30" s="27">
        <v>14.833759590792839</v>
      </c>
      <c r="Z30" s="27">
        <v>12.741695587506197</v>
      </c>
      <c r="AA30" s="27">
        <v>21.721349567803699</v>
      </c>
      <c r="AB30" s="27">
        <v>29.348046163190926</v>
      </c>
      <c r="AC30" s="27">
        <v>21.968283582089551</v>
      </c>
      <c r="AD30" s="27">
        <f t="shared" si="13"/>
        <v>20.402417818994785</v>
      </c>
      <c r="AE30" s="27">
        <f t="shared" si="14"/>
        <v>29.62132207415226</v>
      </c>
      <c r="AF30" s="27">
        <f t="shared" si="15"/>
        <v>23.037427374679098</v>
      </c>
      <c r="AG30" s="27">
        <f t="shared" si="16"/>
        <v>27.42200328407225</v>
      </c>
      <c r="AH30" s="27">
        <f t="shared" si="17"/>
        <v>30.419996599217818</v>
      </c>
      <c r="AI30" s="27">
        <f t="shared" si="18"/>
        <v>20.670005180452424</v>
      </c>
      <c r="AJ30" s="27">
        <f t="shared" si="19"/>
        <v>23.46508563899868</v>
      </c>
      <c r="AK30" s="46">
        <v>1359</v>
      </c>
      <c r="AL30" s="46">
        <v>364</v>
      </c>
      <c r="AM30" s="27"/>
      <c r="AN30" s="27">
        <f t="shared" si="20"/>
        <v>24.333034914950762</v>
      </c>
      <c r="AO30" s="27">
        <f t="shared" si="21"/>
        <v>7.6825664837484169</v>
      </c>
      <c r="AP30" s="27"/>
      <c r="AQ30" s="28" t="s">
        <v>32</v>
      </c>
    </row>
    <row r="31" spans="1:43" s="20" customFormat="1" x14ac:dyDescent="0.3">
      <c r="A31" s="26" t="s">
        <v>17</v>
      </c>
      <c r="B31" s="14">
        <v>24</v>
      </c>
      <c r="C31" s="14">
        <v>2</v>
      </c>
      <c r="D31" s="14">
        <v>36</v>
      </c>
      <c r="E31" s="14">
        <v>2</v>
      </c>
      <c r="F31" s="14">
        <v>12</v>
      </c>
      <c r="G31" s="14">
        <v>5</v>
      </c>
      <c r="H31" s="14">
        <v>9</v>
      </c>
      <c r="I31" s="14">
        <v>4</v>
      </c>
      <c r="J31" s="14">
        <v>-9</v>
      </c>
      <c r="K31" s="14">
        <v>-53</v>
      </c>
      <c r="L31" s="14">
        <v>3</v>
      </c>
      <c r="M31" s="14">
        <f t="shared" ref="M31:R31" si="22">+M33-M30-M29-M28-M27</f>
        <v>24</v>
      </c>
      <c r="N31" s="14">
        <f t="shared" si="22"/>
        <v>459</v>
      </c>
      <c r="O31" s="14">
        <f t="shared" si="22"/>
        <v>41</v>
      </c>
      <c r="P31" s="14">
        <f t="shared" si="22"/>
        <v>3</v>
      </c>
      <c r="Q31" s="14">
        <f t="shared" si="22"/>
        <v>0</v>
      </c>
      <c r="R31" s="14">
        <f t="shared" si="22"/>
        <v>0</v>
      </c>
      <c r="S31" s="14"/>
      <c r="T31" s="14">
        <v>3.8585209003215439</v>
      </c>
      <c r="U31" s="14">
        <v>0.26845637583892845</v>
      </c>
      <c r="V31" s="27">
        <v>0.18811725975858284</v>
      </c>
      <c r="W31" s="27">
        <v>1.3561160835367509E-2</v>
      </c>
      <c r="X31" s="27">
        <v>0.19150973507819979</v>
      </c>
      <c r="Y31" s="27">
        <v>7.9923273657289004E-2</v>
      </c>
      <c r="Z31" s="27">
        <v>5.5775904809122458E-2</v>
      </c>
      <c r="AA31" s="27">
        <v>3.7178176410447066E-2</v>
      </c>
      <c r="AB31" s="27">
        <v>-9.1111561044745895E-2</v>
      </c>
      <c r="AC31" s="27">
        <v>-0.61800373134328357</v>
      </c>
      <c r="AD31" s="27">
        <f t="shared" si="13"/>
        <v>2.4840606110789105E-2</v>
      </c>
      <c r="AE31" s="27">
        <f t="shared" si="14"/>
        <v>0.31666446760786388</v>
      </c>
      <c r="AF31" s="27">
        <f t="shared" si="15"/>
        <v>6.2018646128901498</v>
      </c>
      <c r="AG31" s="27">
        <f t="shared" si="16"/>
        <v>0.61203164651440511</v>
      </c>
      <c r="AH31" s="27">
        <f t="shared" si="17"/>
        <v>5.1011732698520662E-2</v>
      </c>
      <c r="AI31" s="27">
        <f t="shared" si="18"/>
        <v>0</v>
      </c>
      <c r="AJ31" s="27">
        <f t="shared" si="19"/>
        <v>0</v>
      </c>
      <c r="AK31" s="14">
        <f>AK33-SUM(AK27:AK30)</f>
        <v>0</v>
      </c>
      <c r="AL31" s="14">
        <f>AL33-SUM(AL27:AL30)</f>
        <v>8</v>
      </c>
      <c r="AM31" s="27"/>
      <c r="AN31" s="27">
        <f t="shared" si="20"/>
        <v>0</v>
      </c>
      <c r="AO31" s="27">
        <f t="shared" si="21"/>
        <v>0.16884761502743773</v>
      </c>
      <c r="AP31" s="27"/>
      <c r="AQ31" s="28" t="s">
        <v>18</v>
      </c>
    </row>
    <row r="32" spans="1:43" s="20" customFormat="1" x14ac:dyDescent="0.3">
      <c r="A32" s="17"/>
      <c r="B32" s="14"/>
      <c r="C32" s="14"/>
      <c r="D32" s="47"/>
      <c r="E32" s="47"/>
      <c r="F32" s="48"/>
      <c r="G32" s="48"/>
      <c r="H32" s="48"/>
      <c r="I32" s="48"/>
      <c r="J32" s="48"/>
      <c r="K32" s="48"/>
      <c r="L32" s="48"/>
      <c r="M32" s="48"/>
      <c r="N32" s="48"/>
      <c r="O32" s="48"/>
      <c r="P32" s="48"/>
      <c r="Q32" s="48"/>
      <c r="R32" s="48"/>
      <c r="S32" s="23"/>
      <c r="T32" s="23"/>
      <c r="U32" s="23"/>
      <c r="V32" s="32"/>
      <c r="W32" s="32"/>
      <c r="X32" s="32"/>
      <c r="Y32" s="32"/>
      <c r="Z32" s="32"/>
      <c r="AA32" s="32"/>
      <c r="AB32" s="32"/>
      <c r="AC32" s="27"/>
      <c r="AD32" s="47"/>
      <c r="AE32" s="47"/>
      <c r="AF32" s="47"/>
      <c r="AG32" s="47"/>
      <c r="AH32" s="47"/>
      <c r="AI32" s="47"/>
      <c r="AJ32" s="47"/>
      <c r="AK32" s="48"/>
      <c r="AL32" s="48"/>
      <c r="AM32" s="49"/>
      <c r="AN32" s="32"/>
      <c r="AO32" s="32"/>
      <c r="AP32" s="49"/>
      <c r="AQ32" s="33"/>
    </row>
    <row r="33" spans="1:43" s="20" customFormat="1" x14ac:dyDescent="0.3">
      <c r="A33" s="34" t="s">
        <v>19</v>
      </c>
      <c r="B33" s="50">
        <v>622</v>
      </c>
      <c r="C33" s="35">
        <v>745</v>
      </c>
      <c r="D33" s="35">
        <v>19137</v>
      </c>
      <c r="E33" s="35">
        <v>14748</v>
      </c>
      <c r="F33" s="35">
        <v>6266</v>
      </c>
      <c r="G33" s="35">
        <v>6256</v>
      </c>
      <c r="H33" s="35">
        <v>16136</v>
      </c>
      <c r="I33" s="35">
        <v>10759</v>
      </c>
      <c r="J33" s="35">
        <v>9878</v>
      </c>
      <c r="K33" s="35">
        <v>8576</v>
      </c>
      <c r="L33" s="35">
        <v>12077</v>
      </c>
      <c r="M33" s="35">
        <f>+M13</f>
        <v>7579</v>
      </c>
      <c r="N33" s="35">
        <f t="shared" ref="N33:R33" si="23">+N13</f>
        <v>7401</v>
      </c>
      <c r="O33" s="35">
        <f t="shared" si="23"/>
        <v>6699</v>
      </c>
      <c r="P33" s="35">
        <f t="shared" si="23"/>
        <v>5881</v>
      </c>
      <c r="Q33" s="35">
        <f t="shared" si="23"/>
        <v>5791</v>
      </c>
      <c r="R33" s="35">
        <f t="shared" si="23"/>
        <v>7590</v>
      </c>
      <c r="S33" s="36"/>
      <c r="T33" s="37">
        <v>100</v>
      </c>
      <c r="U33" s="37">
        <v>100</v>
      </c>
      <c r="V33" s="51">
        <v>100</v>
      </c>
      <c r="W33" s="51">
        <v>100</v>
      </c>
      <c r="X33" s="51">
        <v>100</v>
      </c>
      <c r="Y33" s="51">
        <v>100</v>
      </c>
      <c r="Z33" s="51">
        <v>100</v>
      </c>
      <c r="AA33" s="51">
        <v>100</v>
      </c>
      <c r="AB33" s="51">
        <v>100</v>
      </c>
      <c r="AC33" s="37">
        <v>100</v>
      </c>
      <c r="AD33" s="37">
        <v>100</v>
      </c>
      <c r="AE33" s="37">
        <v>100</v>
      </c>
      <c r="AF33" s="37">
        <v>100</v>
      </c>
      <c r="AG33" s="37">
        <v>100</v>
      </c>
      <c r="AH33" s="37">
        <v>100</v>
      </c>
      <c r="AI33" s="37">
        <v>100</v>
      </c>
      <c r="AJ33" s="37">
        <v>100</v>
      </c>
      <c r="AK33" s="35">
        <f>AK13</f>
        <v>5585</v>
      </c>
      <c r="AL33" s="35">
        <f>AL13</f>
        <v>4738</v>
      </c>
      <c r="AM33" s="37"/>
      <c r="AN33" s="51">
        <v>100</v>
      </c>
      <c r="AO33" s="51">
        <v>100</v>
      </c>
      <c r="AP33" s="37"/>
      <c r="AQ33" s="38" t="s">
        <v>20</v>
      </c>
    </row>
    <row r="34" spans="1:43" s="20" customFormat="1" x14ac:dyDescent="0.3">
      <c r="A34" s="17" t="s">
        <v>21</v>
      </c>
      <c r="B34" s="52"/>
      <c r="C34" s="52"/>
      <c r="D34" s="23"/>
      <c r="E34" s="23"/>
      <c r="F34" s="52"/>
      <c r="G34" s="52"/>
      <c r="H34" s="52"/>
      <c r="I34" s="52"/>
      <c r="J34" s="52"/>
      <c r="K34" s="52"/>
      <c r="L34" s="52"/>
      <c r="M34" s="52"/>
      <c r="N34" s="52"/>
      <c r="O34" s="52"/>
      <c r="P34" s="52"/>
      <c r="Q34" s="52"/>
      <c r="R34" s="52"/>
      <c r="S34" s="39"/>
      <c r="T34" s="39"/>
      <c r="U34" s="39"/>
      <c r="V34" s="23"/>
      <c r="W34" s="23"/>
      <c r="X34" s="23"/>
      <c r="Y34" s="23"/>
      <c r="Z34" s="23"/>
      <c r="AA34" s="23"/>
      <c r="AB34" s="23"/>
      <c r="AC34" s="23"/>
      <c r="AD34" s="23"/>
      <c r="AE34" s="23"/>
      <c r="AF34" s="23"/>
      <c r="AG34" s="23"/>
      <c r="AH34" s="23"/>
      <c r="AI34" s="23"/>
      <c r="AJ34" s="23"/>
      <c r="AK34" s="23"/>
      <c r="AL34" s="23"/>
      <c r="AM34" s="23"/>
      <c r="AN34" s="23"/>
      <c r="AO34" s="39"/>
      <c r="AP34" s="23"/>
      <c r="AQ34" s="24" t="s">
        <v>22</v>
      </c>
    </row>
    <row r="35" spans="1:43" s="20" customFormat="1" x14ac:dyDescent="0.3">
      <c r="A35" s="26" t="s">
        <v>25</v>
      </c>
      <c r="B35" s="14">
        <v>231</v>
      </c>
      <c r="C35" s="14">
        <v>185</v>
      </c>
      <c r="D35" s="14">
        <v>1621</v>
      </c>
      <c r="E35" s="14">
        <v>1370</v>
      </c>
      <c r="F35" s="14">
        <v>1537</v>
      </c>
      <c r="G35" s="14">
        <v>1254</v>
      </c>
      <c r="H35" s="14">
        <v>1879</v>
      </c>
      <c r="I35" s="14">
        <v>3502</v>
      </c>
      <c r="J35" s="14">
        <v>2138</v>
      </c>
      <c r="K35" s="14">
        <v>2207</v>
      </c>
      <c r="L35" s="14">
        <v>3217</v>
      </c>
      <c r="M35" s="14">
        <v>1716</v>
      </c>
      <c r="N35" s="14">
        <v>1733</v>
      </c>
      <c r="O35" s="14">
        <v>2755</v>
      </c>
      <c r="P35" s="14">
        <v>2541</v>
      </c>
      <c r="Q35" s="14">
        <v>1659</v>
      </c>
      <c r="R35" s="14">
        <v>2727</v>
      </c>
      <c r="S35" s="23"/>
      <c r="T35" s="27">
        <v>81.625441696113072</v>
      </c>
      <c r="U35" s="27">
        <v>36.633663366336634</v>
      </c>
      <c r="V35" s="27">
        <v>71.252747252747255</v>
      </c>
      <c r="W35" s="27">
        <v>52.611367127496159</v>
      </c>
      <c r="X35" s="27">
        <v>75.343137254901961</v>
      </c>
      <c r="Y35" s="27">
        <v>68.787712561711473</v>
      </c>
      <c r="Z35" s="27">
        <v>73.918174665617613</v>
      </c>
      <c r="AA35" s="27">
        <v>80.802953391785877</v>
      </c>
      <c r="AB35" s="27">
        <v>66.274023558586478</v>
      </c>
      <c r="AC35" s="27">
        <v>42.166602980512039</v>
      </c>
      <c r="AD35" s="27">
        <f t="shared" ref="AD35:AI39" si="24">L35/L$41*100</f>
        <v>61.381415760351075</v>
      </c>
      <c r="AE35" s="27">
        <f t="shared" si="24"/>
        <v>55.105973025048172</v>
      </c>
      <c r="AF35" s="27">
        <f t="shared" si="24"/>
        <v>54.548316021403842</v>
      </c>
      <c r="AG35" s="27">
        <f t="shared" si="24"/>
        <v>69.994918699186996</v>
      </c>
      <c r="AH35" s="27">
        <f t="shared" si="24"/>
        <v>74.016894844159637</v>
      </c>
      <c r="AI35" s="27">
        <f t="shared" si="24"/>
        <v>52.649952396064734</v>
      </c>
      <c r="AJ35" s="27">
        <f>R35/R$41*100</f>
        <v>59.038752976834807</v>
      </c>
      <c r="AK35" s="46">
        <v>1667</v>
      </c>
      <c r="AL35" s="14">
        <v>2414</v>
      </c>
      <c r="AM35" s="27"/>
      <c r="AN35" s="27">
        <f>AK35/$AK$41*100</f>
        <v>60.772876412686841</v>
      </c>
      <c r="AO35" s="27">
        <f>AL35/$AL$41*100</f>
        <v>67.186195379905371</v>
      </c>
      <c r="AP35" s="27"/>
      <c r="AQ35" s="28" t="s">
        <v>26</v>
      </c>
    </row>
    <row r="36" spans="1:43" s="20" customFormat="1" x14ac:dyDescent="0.3">
      <c r="A36" s="26" t="s">
        <v>27</v>
      </c>
      <c r="B36" s="14">
        <v>0</v>
      </c>
      <c r="C36" s="14">
        <v>4</v>
      </c>
      <c r="D36" s="14">
        <v>86</v>
      </c>
      <c r="E36" s="14">
        <v>211</v>
      </c>
      <c r="F36" s="14">
        <v>36</v>
      </c>
      <c r="G36" s="14">
        <v>41</v>
      </c>
      <c r="H36" s="14">
        <v>38</v>
      </c>
      <c r="I36" s="14">
        <v>50</v>
      </c>
      <c r="J36" s="14">
        <v>69</v>
      </c>
      <c r="K36" s="14">
        <v>44</v>
      </c>
      <c r="L36" s="14">
        <v>24</v>
      </c>
      <c r="M36" s="14">
        <v>67</v>
      </c>
      <c r="N36" s="14">
        <v>83</v>
      </c>
      <c r="O36" s="14">
        <v>75</v>
      </c>
      <c r="P36" s="14">
        <v>34</v>
      </c>
      <c r="Q36" s="14">
        <v>23</v>
      </c>
      <c r="R36" s="14">
        <v>18</v>
      </c>
      <c r="S36" s="23"/>
      <c r="T36" s="27">
        <v>0</v>
      </c>
      <c r="U36" s="27">
        <v>0.79207920792079212</v>
      </c>
      <c r="V36" s="27">
        <v>3.7802197802197806</v>
      </c>
      <c r="W36" s="27">
        <v>8.1029185867895546</v>
      </c>
      <c r="X36" s="27">
        <v>1.7647058823529411</v>
      </c>
      <c r="Y36" s="27">
        <v>2.2490400438837082</v>
      </c>
      <c r="Z36" s="27">
        <v>1.4948859166011015</v>
      </c>
      <c r="AA36" s="27">
        <v>1.1536686663590217</v>
      </c>
      <c r="AB36" s="27">
        <v>2.138871667699938</v>
      </c>
      <c r="AC36" s="27">
        <v>0.84065724111578133</v>
      </c>
      <c r="AD36" s="27">
        <f t="shared" si="24"/>
        <v>0.45792787635947335</v>
      </c>
      <c r="AE36" s="27">
        <f t="shared" si="24"/>
        <v>2.151573538856776</v>
      </c>
      <c r="AF36" s="27">
        <f t="shared" si="24"/>
        <v>2.6125275417060121</v>
      </c>
      <c r="AG36" s="27">
        <f t="shared" si="24"/>
        <v>1.9054878048780488</v>
      </c>
      <c r="AH36" s="27">
        <f t="shared" si="24"/>
        <v>0.99038741625400528</v>
      </c>
      <c r="AI36" s="27">
        <f t="shared" si="24"/>
        <v>0.72992700729927007</v>
      </c>
      <c r="AJ36" s="27">
        <f t="shared" ref="AJ36:AJ39" si="25">R36/R$41*100</f>
        <v>0.38969473912102187</v>
      </c>
      <c r="AK36" s="46">
        <v>15</v>
      </c>
      <c r="AL36" s="14">
        <v>17</v>
      </c>
      <c r="AM36" s="27"/>
      <c r="AN36" s="27">
        <f t="shared" ref="AN36:AN39" si="26">AK36/$AK$41*100</f>
        <v>0.54684651841049947</v>
      </c>
      <c r="AO36" s="27">
        <f t="shared" ref="AO36:AO39" si="27">AL36/$AL$41*100</f>
        <v>0.47314222098524911</v>
      </c>
      <c r="AP36" s="27"/>
      <c r="AQ36" s="28" t="s">
        <v>28</v>
      </c>
    </row>
    <row r="37" spans="1:43" s="20" customFormat="1" x14ac:dyDescent="0.3">
      <c r="A37" s="26" t="s">
        <v>29</v>
      </c>
      <c r="B37" s="14">
        <v>43</v>
      </c>
      <c r="C37" s="14">
        <v>69</v>
      </c>
      <c r="D37" s="14">
        <v>83</v>
      </c>
      <c r="E37" s="14">
        <v>533</v>
      </c>
      <c r="F37" s="14">
        <v>73</v>
      </c>
      <c r="G37" s="14">
        <v>58</v>
      </c>
      <c r="H37" s="14">
        <v>54</v>
      </c>
      <c r="I37" s="14">
        <v>176</v>
      </c>
      <c r="J37" s="14">
        <v>251</v>
      </c>
      <c r="K37" s="14">
        <v>485</v>
      </c>
      <c r="L37" s="14">
        <v>1360</v>
      </c>
      <c r="M37" s="14">
        <v>866</v>
      </c>
      <c r="N37" s="14">
        <v>838</v>
      </c>
      <c r="O37" s="14">
        <v>922</v>
      </c>
      <c r="P37" s="14">
        <v>615</v>
      </c>
      <c r="Q37" s="14">
        <v>866</v>
      </c>
      <c r="R37" s="14">
        <v>1377</v>
      </c>
      <c r="S37" s="23"/>
      <c r="T37" s="27">
        <v>15.19434628975265</v>
      </c>
      <c r="U37" s="27">
        <v>13.663366336633665</v>
      </c>
      <c r="V37" s="27">
        <v>3.6483516483516483</v>
      </c>
      <c r="W37" s="27">
        <v>20.468509984639017</v>
      </c>
      <c r="X37" s="27">
        <v>3.5784313725490193</v>
      </c>
      <c r="Y37" s="27">
        <v>3.1815688425671973</v>
      </c>
      <c r="Z37" s="27">
        <v>2.1243115656963023</v>
      </c>
      <c r="AA37" s="27">
        <v>4.0609137055837561</v>
      </c>
      <c r="AB37" s="27">
        <v>7.780533168009919</v>
      </c>
      <c r="AC37" s="27">
        <v>9.2663354986625901</v>
      </c>
      <c r="AD37" s="27">
        <f t="shared" si="24"/>
        <v>25.949246327036825</v>
      </c>
      <c r="AE37" s="27">
        <f t="shared" si="24"/>
        <v>27.809890815671164</v>
      </c>
      <c r="AF37" s="27">
        <f t="shared" si="24"/>
        <v>26.377085300598047</v>
      </c>
      <c r="AG37" s="27">
        <f t="shared" si="24"/>
        <v>23.424796747967481</v>
      </c>
      <c r="AH37" s="27">
        <f t="shared" si="24"/>
        <v>17.914360617535682</v>
      </c>
      <c r="AI37" s="27">
        <f t="shared" si="24"/>
        <v>27.483338622659474</v>
      </c>
      <c r="AJ37" s="27">
        <f t="shared" si="25"/>
        <v>29.811647542758173</v>
      </c>
      <c r="AK37" s="46">
        <v>695</v>
      </c>
      <c r="AL37" s="14">
        <v>853</v>
      </c>
      <c r="AM37" s="27"/>
      <c r="AN37" s="27">
        <f t="shared" si="26"/>
        <v>25.337222019686472</v>
      </c>
      <c r="AO37" s="27">
        <f t="shared" si="27"/>
        <v>23.740606735318675</v>
      </c>
      <c r="AP37" s="27"/>
      <c r="AQ37" s="28" t="s">
        <v>30</v>
      </c>
    </row>
    <row r="38" spans="1:43" s="20" customFormat="1" x14ac:dyDescent="0.3">
      <c r="A38" s="26" t="s">
        <v>31</v>
      </c>
      <c r="B38" s="14">
        <v>4</v>
      </c>
      <c r="C38" s="14">
        <v>239</v>
      </c>
      <c r="D38" s="14">
        <v>485</v>
      </c>
      <c r="E38" s="14">
        <v>490</v>
      </c>
      <c r="F38" s="14">
        <v>394</v>
      </c>
      <c r="G38" s="14">
        <v>470</v>
      </c>
      <c r="H38" s="14">
        <v>569</v>
      </c>
      <c r="I38" s="14">
        <v>600</v>
      </c>
      <c r="J38" s="14">
        <v>768</v>
      </c>
      <c r="K38" s="14">
        <v>2483</v>
      </c>
      <c r="L38" s="14">
        <v>582</v>
      </c>
      <c r="M38" s="14">
        <v>464</v>
      </c>
      <c r="N38" s="14">
        <v>523</v>
      </c>
      <c r="O38" s="14">
        <v>182</v>
      </c>
      <c r="P38" s="14">
        <v>241</v>
      </c>
      <c r="Q38" s="14">
        <v>591</v>
      </c>
      <c r="R38" s="14">
        <v>466</v>
      </c>
      <c r="S38" s="23"/>
      <c r="T38" s="27">
        <v>1.4134275618374559</v>
      </c>
      <c r="U38" s="27">
        <v>47.326732673267323</v>
      </c>
      <c r="V38" s="27">
        <v>21.318681318681318</v>
      </c>
      <c r="W38" s="27">
        <v>18.817204301075268</v>
      </c>
      <c r="X38" s="27">
        <v>19.313725490196081</v>
      </c>
      <c r="Y38" s="27">
        <v>25.781678551837629</v>
      </c>
      <c r="Z38" s="27">
        <v>22.383949645948071</v>
      </c>
      <c r="AA38" s="27">
        <v>13.844023996308261</v>
      </c>
      <c r="AB38" s="27">
        <v>23.80657160570366</v>
      </c>
      <c r="AC38" s="27">
        <v>47.439816583874666</v>
      </c>
      <c r="AD38" s="27">
        <f t="shared" si="24"/>
        <v>11.104751001717229</v>
      </c>
      <c r="AE38" s="27">
        <f t="shared" si="24"/>
        <v>14.900449582530506</v>
      </c>
      <c r="AF38" s="27">
        <f t="shared" si="24"/>
        <v>16.462071136292099</v>
      </c>
      <c r="AG38" s="27">
        <f t="shared" si="24"/>
        <v>4.6239837398373984</v>
      </c>
      <c r="AH38" s="27">
        <f t="shared" si="24"/>
        <v>7.020099038741626</v>
      </c>
      <c r="AI38" s="27">
        <f t="shared" si="24"/>
        <v>18.755950491907331</v>
      </c>
      <c r="AJ38" s="27">
        <f t="shared" si="25"/>
        <v>10.088763801688676</v>
      </c>
      <c r="AK38" s="46">
        <v>337</v>
      </c>
      <c r="AL38" s="14">
        <v>307</v>
      </c>
      <c r="AM38" s="27"/>
      <c r="AN38" s="27">
        <f t="shared" si="26"/>
        <v>12.285818446955886</v>
      </c>
      <c r="AO38" s="27">
        <f t="shared" si="27"/>
        <v>8.5443918730865569</v>
      </c>
      <c r="AP38" s="27"/>
      <c r="AQ38" s="28" t="s">
        <v>32</v>
      </c>
    </row>
    <row r="39" spans="1:43" s="20" customFormat="1" x14ac:dyDescent="0.3">
      <c r="A39" s="26" t="s">
        <v>17</v>
      </c>
      <c r="B39" s="14">
        <v>5</v>
      </c>
      <c r="C39" s="14">
        <v>8</v>
      </c>
      <c r="D39" s="14">
        <v>0</v>
      </c>
      <c r="E39" s="14">
        <v>0</v>
      </c>
      <c r="F39" s="14">
        <v>0</v>
      </c>
      <c r="G39" s="14">
        <v>0</v>
      </c>
      <c r="H39" s="14">
        <v>2</v>
      </c>
      <c r="I39" s="14">
        <v>6</v>
      </c>
      <c r="J39" s="14">
        <v>0</v>
      </c>
      <c r="K39" s="14">
        <v>15</v>
      </c>
      <c r="L39" s="14">
        <v>58</v>
      </c>
      <c r="M39" s="14">
        <f t="shared" ref="M39:Q39" si="28">+M41-M38-M37-M36-M35</f>
        <v>1</v>
      </c>
      <c r="N39" s="14">
        <f t="shared" si="28"/>
        <v>0</v>
      </c>
      <c r="O39" s="14">
        <f t="shared" si="28"/>
        <v>2</v>
      </c>
      <c r="P39" s="14">
        <f t="shared" si="28"/>
        <v>2</v>
      </c>
      <c r="Q39" s="14">
        <f t="shared" si="28"/>
        <v>12</v>
      </c>
      <c r="R39" s="14">
        <f>+R41-R38-R37-R36-R35</f>
        <v>31</v>
      </c>
      <c r="S39" s="14"/>
      <c r="T39" s="27">
        <v>1.7667844522968199</v>
      </c>
      <c r="U39" s="27">
        <v>1.5841584158415842</v>
      </c>
      <c r="V39" s="27">
        <v>0</v>
      </c>
      <c r="W39" s="27">
        <v>0</v>
      </c>
      <c r="X39" s="27">
        <v>0</v>
      </c>
      <c r="Y39" s="27">
        <v>0</v>
      </c>
      <c r="Z39" s="27">
        <v>7.8678206136900075E-2</v>
      </c>
      <c r="AA39" s="27">
        <v>0.13844023996308261</v>
      </c>
      <c r="AB39" s="27">
        <v>0</v>
      </c>
      <c r="AC39" s="27">
        <v>0.28658769583492549</v>
      </c>
      <c r="AD39" s="27">
        <f t="shared" si="24"/>
        <v>1.1066590345353939</v>
      </c>
      <c r="AE39" s="27">
        <f t="shared" si="24"/>
        <v>3.211303789338471E-2</v>
      </c>
      <c r="AF39" s="27">
        <f t="shared" si="24"/>
        <v>0</v>
      </c>
      <c r="AG39" s="27">
        <f t="shared" si="24"/>
        <v>5.0813008130081307E-2</v>
      </c>
      <c r="AH39" s="27">
        <f t="shared" si="24"/>
        <v>5.8258083309059128E-2</v>
      </c>
      <c r="AI39" s="27">
        <f t="shared" si="24"/>
        <v>0.38083148206918438</v>
      </c>
      <c r="AJ39" s="27">
        <f t="shared" si="25"/>
        <v>0.67114093959731547</v>
      </c>
      <c r="AK39" s="14">
        <f>AK41-SUM(AK35:AK38)</f>
        <v>29</v>
      </c>
      <c r="AL39" s="14">
        <f>AL41-SUM(AL35:AL38)</f>
        <v>2</v>
      </c>
      <c r="AM39" s="27"/>
      <c r="AN39" s="27">
        <f t="shared" si="26"/>
        <v>1.0572366022602988</v>
      </c>
      <c r="AO39" s="27">
        <f t="shared" si="27"/>
        <v>5.5663790704146954E-2</v>
      </c>
      <c r="AP39" s="27"/>
      <c r="AQ39" s="28" t="s">
        <v>18</v>
      </c>
    </row>
    <row r="40" spans="1:43" s="20" customFormat="1" x14ac:dyDescent="0.3">
      <c r="A40" s="17"/>
      <c r="B40" s="14"/>
      <c r="C40" s="14"/>
      <c r="D40" s="53"/>
      <c r="E40" s="53"/>
      <c r="F40" s="14"/>
      <c r="G40" s="14"/>
      <c r="H40" s="14"/>
      <c r="I40" s="14"/>
      <c r="J40" s="14"/>
      <c r="K40" s="14"/>
      <c r="L40" s="14"/>
      <c r="M40" s="14"/>
      <c r="N40" s="14"/>
      <c r="O40" s="14"/>
      <c r="P40" s="14"/>
      <c r="Q40" s="14"/>
      <c r="R40" s="14"/>
      <c r="S40" s="23"/>
      <c r="T40" s="23"/>
      <c r="U40" s="23"/>
      <c r="V40" s="32"/>
      <c r="W40" s="32"/>
      <c r="X40" s="32"/>
      <c r="Y40" s="32"/>
      <c r="Z40" s="32"/>
      <c r="AA40" s="32"/>
      <c r="AB40" s="32"/>
      <c r="AC40" s="27"/>
      <c r="AD40" s="47"/>
      <c r="AE40" s="47"/>
      <c r="AF40" s="47"/>
      <c r="AG40" s="47"/>
      <c r="AH40" s="47"/>
      <c r="AI40" s="27"/>
      <c r="AJ40" s="27"/>
      <c r="AK40" s="14"/>
      <c r="AL40" s="14"/>
      <c r="AM40" s="23"/>
      <c r="AN40" s="32"/>
      <c r="AO40" s="32"/>
      <c r="AP40" s="23"/>
      <c r="AQ40" s="33"/>
    </row>
    <row r="41" spans="1:43" s="20" customFormat="1" x14ac:dyDescent="0.3">
      <c r="A41" s="34" t="s">
        <v>19</v>
      </c>
      <c r="B41" s="50">
        <v>283</v>
      </c>
      <c r="C41" s="35">
        <v>505</v>
      </c>
      <c r="D41" s="35">
        <v>2275</v>
      </c>
      <c r="E41" s="35">
        <v>2604</v>
      </c>
      <c r="F41" s="35">
        <v>2040</v>
      </c>
      <c r="G41" s="35">
        <v>1823</v>
      </c>
      <c r="H41" s="35">
        <v>2542</v>
      </c>
      <c r="I41" s="35">
        <v>4334</v>
      </c>
      <c r="J41" s="35">
        <v>3226</v>
      </c>
      <c r="K41" s="35">
        <v>5234</v>
      </c>
      <c r="L41" s="35">
        <v>5241</v>
      </c>
      <c r="M41" s="35">
        <f>+M21</f>
        <v>3114</v>
      </c>
      <c r="N41" s="35">
        <f t="shared" ref="N41:R41" si="29">+N21</f>
        <v>3177</v>
      </c>
      <c r="O41" s="35">
        <f t="shared" si="29"/>
        <v>3936</v>
      </c>
      <c r="P41" s="35">
        <f t="shared" si="29"/>
        <v>3433</v>
      </c>
      <c r="Q41" s="35">
        <f t="shared" si="29"/>
        <v>3151</v>
      </c>
      <c r="R41" s="35">
        <f t="shared" si="29"/>
        <v>4619</v>
      </c>
      <c r="S41" s="35"/>
      <c r="T41" s="37">
        <v>100</v>
      </c>
      <c r="U41" s="37">
        <v>100</v>
      </c>
      <c r="V41" s="51">
        <v>100</v>
      </c>
      <c r="W41" s="51">
        <v>100</v>
      </c>
      <c r="X41" s="51">
        <v>100</v>
      </c>
      <c r="Y41" s="51">
        <v>100</v>
      </c>
      <c r="Z41" s="51">
        <v>100</v>
      </c>
      <c r="AA41" s="51">
        <v>100</v>
      </c>
      <c r="AB41" s="51">
        <v>100</v>
      </c>
      <c r="AC41" s="37">
        <v>100</v>
      </c>
      <c r="AD41" s="37">
        <v>100</v>
      </c>
      <c r="AE41" s="37">
        <v>100</v>
      </c>
      <c r="AF41" s="37">
        <v>100</v>
      </c>
      <c r="AG41" s="37">
        <v>100</v>
      </c>
      <c r="AH41" s="37">
        <v>100</v>
      </c>
      <c r="AI41" s="37">
        <v>100</v>
      </c>
      <c r="AJ41" s="37">
        <v>100</v>
      </c>
      <c r="AK41" s="35">
        <f>AK21</f>
        <v>2743</v>
      </c>
      <c r="AL41" s="35">
        <f>AL21</f>
        <v>3593</v>
      </c>
      <c r="AM41" s="37"/>
      <c r="AN41" s="51">
        <v>100</v>
      </c>
      <c r="AO41" s="51">
        <v>100</v>
      </c>
      <c r="AP41" s="37"/>
      <c r="AQ41" s="38" t="s">
        <v>20</v>
      </c>
    </row>
    <row r="42" spans="1:43" s="20" customFormat="1" x14ac:dyDescent="0.3">
      <c r="A42" s="4" t="s">
        <v>33</v>
      </c>
      <c r="AQ42" s="54" t="s">
        <v>34</v>
      </c>
    </row>
  </sheetData>
  <mergeCells count="16">
    <mergeCell ref="B4:D4"/>
    <mergeCell ref="T4:V4"/>
    <mergeCell ref="B24:D24"/>
    <mergeCell ref="T24:V24"/>
    <mergeCell ref="T3:AH3"/>
    <mergeCell ref="T23:AH23"/>
    <mergeCell ref="B3:Q3"/>
    <mergeCell ref="B23:Q23"/>
    <mergeCell ref="AK24:AL24"/>
    <mergeCell ref="AN24:AO24"/>
    <mergeCell ref="AK3:AL3"/>
    <mergeCell ref="AN3:AO3"/>
    <mergeCell ref="AK4:AL4"/>
    <mergeCell ref="AN4:AO4"/>
    <mergeCell ref="AK23:AL23"/>
    <mergeCell ref="AN23:AO23"/>
  </mergeCells>
  <conditionalFormatting sqref="AR9:AS9">
    <cfRule type="expression" dxfId="0" priority="1" stopIfTrue="1">
      <formula>CheckInvalidData(AR9)</formula>
    </cfRule>
  </conditionalFormatting>
  <pageMargins left="0.70866141732283472" right="0.70866141732283472" top="0.74803149606299213" bottom="0.74803149606299213" header="0.31496062992125984" footer="0.31496062992125984"/>
  <pageSetup paperSize="9" scale="63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 5.23</vt:lpstr>
      <vt:lpstr>'T 5.23'!Yazdırma_Alanı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aggumussu</dc:creator>
  <cp:lastModifiedBy>Döne ÖZDAMARLAR</cp:lastModifiedBy>
  <cp:lastPrinted>2020-02-20T13:26:40Z</cp:lastPrinted>
  <dcterms:created xsi:type="dcterms:W3CDTF">2010-12-16T14:48:08Z</dcterms:created>
  <dcterms:modified xsi:type="dcterms:W3CDTF">2023-01-05T19:38:56Z</dcterms:modified>
</cp:coreProperties>
</file>