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0" yWindow="1260" windowWidth="19035" windowHeight="12525" activeTab="0"/>
  </bookViews>
  <sheets>
    <sheet name="2020" sheetId="1" r:id="rId1"/>
  </sheets>
  <definedNames>
    <definedName name="Asama">'2020'!$B$2</definedName>
    <definedName name="AsamaAd">'2020'!$C$2</definedName>
    <definedName name="ButceYil">'2020'!$B$1</definedName>
    <definedName name="SatirBaslik">'2020'!$A$15:$B$149</definedName>
    <definedName name="SutunBaslik">'2020'!$D$1:$O$5</definedName>
    <definedName name="TeklifYil">'2020'!$B$5</definedName>
    <definedName name="_xlnm.Print_Area" localSheetId="0">'2020'!$A$2:$P$150</definedName>
    <definedName name="_xlnm.Print_Titles" localSheetId="0">'2020'!$13:$14</definedName>
  </definedNames>
  <calcPr fullCalcOnLoad="1"/>
</workbook>
</file>

<file path=xl/sharedStrings.xml><?xml version="1.0" encoding="utf-8"?>
<sst xmlns="http://schemas.openxmlformats.org/spreadsheetml/2006/main" count="326" uniqueCount="303">
  <si>
    <t>A Ç I K L A M 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</si>
  <si>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</si>
  <si>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</si>
  <si>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</si>
  <si>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</si>
  <si>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</si>
  <si>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</si>
  <si>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</si>
  <si>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</si>
  <si>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</si>
  <si>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</si>
  <si>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</si>
  <si>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</si>
  <si>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</si>
  <si>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</si>
  <si>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</si>
  <si>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</si>
  <si>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DİNLENME, KÜLTÜR VE DİN  HİZMETLERİ</t>
  </si>
  <si>
    <t>SOSYAL GÜVENLİK VE SOSYAL YARDIM HİZMETLERİ</t>
  </si>
  <si>
    <t>10</t>
  </si>
  <si>
    <t>YIL</t>
  </si>
  <si>
    <t>YIL:</t>
  </si>
  <si>
    <t>AŞAMA:</t>
  </si>
  <si>
    <t>X</t>
  </si>
  <si>
    <t>KURKOD</t>
  </si>
  <si>
    <t>FORMUL</t>
  </si>
  <si>
    <t>ASAMA</t>
  </si>
  <si>
    <t>TEKLİF YIL:</t>
  </si>
  <si>
    <t>FONKOD</t>
  </si>
  <si>
    <t>ABSKUR</t>
  </si>
  <si>
    <t>(FONKSİYONEL SINIFLANDIRMA)</t>
  </si>
  <si>
    <t>(II) SAYILI CETVEL - YÜKSEKÖĞRETİM KURUMLARI</t>
  </si>
  <si>
    <t>ÖZEL BÜTÇELİ KURUMLAR TOPLAMI</t>
  </si>
  <si>
    <t>SAĞLIK   HİZMETLERİ</t>
  </si>
  <si>
    <t>EĞİTİM   HİZMETLERİ</t>
  </si>
  <si>
    <t>YILI MERKEZİ YÖNETİM BÜTÇE KANUNU İCMALİ</t>
  </si>
  <si>
    <t>38.01</t>
  </si>
  <si>
    <t>38/40</t>
  </si>
  <si>
    <t>40/42</t>
  </si>
  <si>
    <t>BUTCEYILI</t>
  </si>
  <si>
    <t>ABSODENEKYIL</t>
  </si>
  <si>
    <t>ÖZEL BÜTÇELİ DİĞER KURUMLAR</t>
  </si>
  <si>
    <t>3</t>
  </si>
  <si>
    <t>2020</t>
  </si>
  <si>
    <t>Cumhurbaşkanı Teklifi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</si>
  <si>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</si>
  <si>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</si>
  <si>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</si>
  <si>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</si>
  <si>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</si>
  <si>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</si>
  <si>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</si>
  <si>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</si>
  <si>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</si>
  <si>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</si>
  <si>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</si>
  <si>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</si>
  <si>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</si>
  <si>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</si>
  <si>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</si>
  <si>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</si>
  <si>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</si>
  <si>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</si>
  <si>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</si>
  <si>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</si>
  <si>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</si>
  <si>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</si>
  <si>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</si>
  <si>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</si>
  <si>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</si>
  <si>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</si>
  <si>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</si>
  <si>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</si>
  <si>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</si>
  <si>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</si>
  <si>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</si>
  <si>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</si>
  <si>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</si>
  <si>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</si>
  <si>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</si>
  <si>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</si>
  <si>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</si>
  <si>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</si>
  <si>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</si>
  <si>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</si>
  <si>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</si>
  <si>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</si>
  <si>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</si>
  <si>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</si>
  <si>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</si>
  <si>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</si>
  <si>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</si>
  <si>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</si>
  <si>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</si>
  <si>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</si>
  <si>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</si>
  <si>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</si>
  <si>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</si>
  <si>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</si>
  <si>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</si>
  <si>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</si>
  <si>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</si>
  <si>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</si>
  <si>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</si>
  <si>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</si>
  <si>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</si>
  <si>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</si>
  <si>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</si>
  <si>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</si>
  <si>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</si>
  <si>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</si>
  <si>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</si>
  <si>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</si>
  <si>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</si>
  <si>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</si>
  <si>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</si>
  <si>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</si>
  <si>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</si>
  <si>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</si>
  <si>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</si>
  <si>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</si>
  <si>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</si>
  <si>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</si>
  <si>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</si>
  <si>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</si>
  <si>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</si>
  <si>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</si>
  <si>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</si>
  <si>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</si>
  <si>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</si>
  <si>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</si>
  <si>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</si>
  <si>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</si>
  <si>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</si>
  <si>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</si>
  <si>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</si>
  <si>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</si>
  <si>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</si>
  <si>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</si>
  <si>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</si>
  <si>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</si>
  <si>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</si>
  <si>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</si>
  <si>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</si>
  <si>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</si>
  <si>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</si>
  <si>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</si>
  <si>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</si>
  <si>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</si>
  <si>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</si>
  <si>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</si>
  <si>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</si>
  <si>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</si>
  <si>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</si>
  <si>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</si>
  <si>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39.14</t>
  </si>
  <si>
    <t>39.15</t>
  </si>
  <si>
    <t>39.16</t>
  </si>
  <si>
    <t>39.17</t>
  </si>
  <si>
    <t>39.18</t>
  </si>
  <si>
    <t>39.19</t>
  </si>
  <si>
    <t>39.20</t>
  </si>
  <si>
    <t>39.21</t>
  </si>
  <si>
    <t>39.22</t>
  </si>
  <si>
    <t>39.23</t>
  </si>
  <si>
    <t>39.24</t>
  </si>
  <si>
    <t>39.25</t>
  </si>
  <si>
    <t>39.26</t>
  </si>
  <si>
    <t>39.27</t>
  </si>
  <si>
    <t>39.28</t>
  </si>
  <si>
    <t>39.29</t>
  </si>
  <si>
    <t>39.30</t>
  </si>
  <si>
    <t>39.31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</si>
  <si>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</si>
  <si>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</si>
  <si>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</si>
  <si>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</si>
  <si>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</si>
  <si>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</si>
  <si>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</si>
  <si>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</si>
  <si>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</si>
  <si>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</si>
  <si>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</si>
  <si>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</si>
  <si>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</si>
  <si>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</si>
  <si>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</si>
  <si>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</si>
  <si>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</si>
  <si>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</si>
  <si>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</si>
  <si>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SİVAS 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</si>
  <si>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</si>
  <si>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</si>
  <si>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</si>
  <si>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</si>
  <si>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</si>
  <si>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</si>
  <si>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</si>
  <si>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</si>
  <si>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</si>
  <si>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</si>
  <si>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</si>
  <si>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</si>
  <si>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</si>
  <si>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</si>
  <si>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</si>
  <si>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</si>
  <si>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</si>
  <si>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</si>
  <si>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</si>
  <si>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</si>
  <si>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</si>
  <si>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</si>
  <si>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</si>
  <si>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</si>
  <si>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</si>
  <si>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</si>
  <si>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</si>
  <si>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</si>
  <si>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</si>
  <si>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</si>
  <si>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</si>
  <si>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</si>
  <si>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</si>
  <si>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</si>
  <si>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</si>
  <si>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</si>
  <si>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</si>
  <si>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</si>
  <si>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</si>
  <si>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</si>
  <si>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</si>
  <si>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</si>
  <si>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</si>
  <si>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</si>
  <si>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</si>
  <si>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</si>
  <si>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</si>
  <si>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</si>
  <si>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</si>
  <si>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</si>
  <si>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</si>
  <si>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</si>
  <si>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</si>
  <si>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</si>
  <si>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</si>
  <si>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</si>
  <si>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</si>
  <si>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</si>
  <si>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</si>
  <si>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</si>
  <si>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</si>
  <si>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</si>
  <si>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</si>
  <si>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</si>
  <si>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</si>
  <si>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</si>
  <si>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</si>
  <si>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</si>
  <si>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</si>
  <si>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</si>
  <si>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</si>
  <si>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</si>
  <si>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</si>
  <si>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</si>
  <si>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</si>
  <si>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</si>
  <si>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</si>
  <si>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</si>
  <si>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</si>
  <si>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</si>
  <si>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</si>
  <si>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</si>
  <si>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</si>
  <si>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ALPARSLAN TÜRKEŞ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</si>
  <si>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</si>
  <si>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</si>
  <si>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</si>
  <si>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</si>
  <si>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</si>
  <si>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</si>
  <si>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</si>
  <si>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</si>
  <si>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</si>
  <si>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GAZİANTEP İSLAM BİLİM VE TEKNOLOJİ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</si>
  <si>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</si>
  <si>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</si>
  <si>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</si>
  <si>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</si>
  <si>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</si>
  <si>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</si>
  <si>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</si>
  <si>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SİVAS BİLİM VE TEKNOLOJİ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</si>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</sst>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32">
    <font>
      <sz val="10"/>
      <name val="Arial Tur"/>
      <family val="0"/>
    </font>
    <font>
      <b/>
      <sz val="12"/>
      <color indexed="8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7" borderId="6" applyNumberFormat="0" applyAlignment="0" applyProtection="0"/>
    <xf numFmtId="0" fontId="24" fillId="16" borderId="6" applyNumberFormat="0" applyAlignment="0" applyProtection="0"/>
    <xf numFmtId="0" fontId="25" fillId="17" borderId="7" applyNumberFormat="0" applyAlignment="0" applyProtection="0"/>
    <xf numFmtId="0" fontId="26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0" fillId="0" borderId="0" applyNumberFormat="0" applyFont="0" applyFill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2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74">
    <xf numFmtId="0" fontId="0" fillId="0" borderId="0" xfId="0" applyAlignment="1">
      <alignment/>
    </xf>
    <xf numFmtId="0" fontId="1" fillId="24" borderId="0" xfId="50" applyFont="1" applyFill="1" applyAlignment="1">
      <alignment vertical="center"/>
      <protection/>
    </xf>
    <xf numFmtId="0" fontId="1" fillId="24" borderId="0" xfId="50" applyFont="1" applyFill="1" applyAlignment="1">
      <alignment horizontal="center" vertical="center"/>
      <protection/>
    </xf>
    <xf numFmtId="0" fontId="5" fillId="24" borderId="0" xfId="50" applyFont="1" applyFill="1" applyAlignment="1">
      <alignment horizontal="center" vertical="center"/>
      <protection/>
    </xf>
    <xf numFmtId="0" fontId="1" fillId="24" borderId="0" xfId="0" applyFont="1" applyFill="1" applyBorder="1" applyAlignment="1">
      <alignment horizontal="center" vertical="center"/>
    </xf>
    <xf numFmtId="0" fontId="5" fillId="24" borderId="0" xfId="50" applyNumberFormat="1" applyFont="1" applyFill="1" applyAlignment="1">
      <alignment horizontal="center" vertical="center"/>
      <protection/>
    </xf>
    <xf numFmtId="0" fontId="1" fillId="24" borderId="0" xfId="65" applyFont="1" applyFill="1" applyAlignment="1">
      <alignment vertical="center"/>
      <protection/>
    </xf>
    <xf numFmtId="49" fontId="5" fillId="24" borderId="0" xfId="50" applyNumberFormat="1" applyFont="1" applyFill="1" applyAlignment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" fillId="24" borderId="0" xfId="49" applyFont="1" applyFill="1" applyBorder="1" applyAlignment="1">
      <alignment vertical="center"/>
    </xf>
    <xf numFmtId="0" fontId="1" fillId="24" borderId="0" xfId="49" applyFont="1" applyFill="1" applyAlignment="1">
      <alignment horizontal="right" vertical="center"/>
    </xf>
    <xf numFmtId="0" fontId="1" fillId="24" borderId="0" xfId="49" applyFont="1" applyFill="1" applyAlignment="1">
      <alignment vertical="center"/>
    </xf>
    <xf numFmtId="0" fontId="1" fillId="24" borderId="0" xfId="49" applyFont="1" applyFill="1" applyBorder="1" applyAlignment="1" quotePrefix="1">
      <alignment horizontal="center" vertical="center"/>
    </xf>
    <xf numFmtId="0" fontId="1" fillId="24" borderId="0" xfId="49" applyFont="1" applyFill="1" applyBorder="1" applyAlignment="1">
      <alignment horizontal="right" vertical="center"/>
    </xf>
    <xf numFmtId="0" fontId="5" fillId="24" borderId="0" xfId="50" applyFont="1" applyFill="1" applyAlignment="1">
      <alignment vertical="center"/>
      <protection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0" fontId="1" fillId="24" borderId="17" xfId="49" applyFont="1" applyFill="1" applyBorder="1" applyAlignment="1">
      <alignment horizontal="center" vertical="center" wrapText="1"/>
    </xf>
    <xf numFmtId="0" fontId="1" fillId="24" borderId="18" xfId="49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3" fontId="5" fillId="24" borderId="19" xfId="49" applyNumberFormat="1" applyFont="1" applyFill="1" applyBorder="1" applyAlignment="1">
      <alignment vertical="center" wrapText="1"/>
    </xf>
    <xf numFmtId="3" fontId="5" fillId="24" borderId="20" xfId="49" applyNumberFormat="1" applyFont="1" applyFill="1" applyBorder="1" applyAlignment="1">
      <alignment vertical="center" wrapText="1"/>
    </xf>
    <xf numFmtId="3" fontId="5" fillId="24" borderId="20" xfId="0" applyNumberFormat="1" applyFont="1" applyFill="1" applyBorder="1" applyAlignment="1">
      <alignment vertical="center" wrapText="1"/>
    </xf>
    <xf numFmtId="3" fontId="5" fillId="24" borderId="21" xfId="0" applyNumberFormat="1" applyFont="1" applyFill="1" applyBorder="1" applyAlignment="1">
      <alignment vertical="center" wrapText="1"/>
    </xf>
    <xf numFmtId="3" fontId="1" fillId="24" borderId="22" xfId="0" applyNumberFormat="1" applyFont="1" applyFill="1" applyBorder="1" applyAlignment="1">
      <alignment vertical="center" wrapText="1"/>
    </xf>
    <xf numFmtId="49" fontId="5" fillId="24" borderId="0" xfId="50" applyNumberFormat="1" applyFont="1" applyFill="1" applyAlignment="1">
      <alignment horizontal="left" vertical="center"/>
      <protection/>
    </xf>
    <xf numFmtId="0" fontId="5" fillId="24" borderId="0" xfId="0" applyFont="1" applyFill="1" applyAlignment="1">
      <alignment/>
    </xf>
    <xf numFmtId="49" fontId="7" fillId="24" borderId="0" xfId="50" applyNumberFormat="1" applyFont="1" applyFill="1" applyAlignment="1">
      <alignment vertical="center"/>
      <protection/>
    </xf>
    <xf numFmtId="49" fontId="7" fillId="24" borderId="0" xfId="50" applyNumberFormat="1" applyFont="1" applyFill="1" applyAlignment="1">
      <alignment horizontal="left" vertical="center"/>
      <protection/>
    </xf>
    <xf numFmtId="0" fontId="5" fillId="24" borderId="14" xfId="0" applyFont="1" applyFill="1" applyBorder="1" applyAlignment="1">
      <alignment horizontal="left"/>
    </xf>
    <xf numFmtId="0" fontId="1" fillId="24" borderId="0" xfId="49" applyFont="1" applyFill="1" applyAlignment="1">
      <alignment horizontal="center" vertical="center"/>
    </xf>
    <xf numFmtId="0" fontId="9" fillId="24" borderId="0" xfId="0" applyFont="1" applyFill="1" applyAlignment="1">
      <alignment/>
    </xf>
    <xf numFmtId="49" fontId="8" fillId="24" borderId="0" xfId="50" applyNumberFormat="1" applyFont="1" applyFill="1" applyAlignment="1">
      <alignment vertical="center"/>
      <protection/>
    </xf>
    <xf numFmtId="0" fontId="9" fillId="24" borderId="0" xfId="50" applyFont="1" applyFill="1" applyAlignment="1">
      <alignment vertical="center"/>
      <protection/>
    </xf>
    <xf numFmtId="0" fontId="10" fillId="24" borderId="0" xfId="50" applyFont="1" applyFill="1" applyAlignment="1">
      <alignment horizontal="center" vertical="center"/>
      <protection/>
    </xf>
    <xf numFmtId="49" fontId="11" fillId="24" borderId="0" xfId="50" applyNumberFormat="1" applyFont="1" applyFill="1" applyAlignment="1">
      <alignment vertical="center"/>
      <protection/>
    </xf>
    <xf numFmtId="0" fontId="12" fillId="24" borderId="0" xfId="0" applyFont="1" applyFill="1" applyAlignment="1">
      <alignment/>
    </xf>
    <xf numFmtId="3" fontId="12" fillId="24" borderId="23" xfId="49" applyNumberFormat="1" applyFont="1" applyFill="1" applyBorder="1" applyAlignment="1">
      <alignment vertical="center" wrapText="1"/>
    </xf>
    <xf numFmtId="3" fontId="12" fillId="24" borderId="24" xfId="49" applyNumberFormat="1" applyFont="1" applyFill="1" applyBorder="1" applyAlignment="1">
      <alignment vertical="center" wrapText="1"/>
    </xf>
    <xf numFmtId="3" fontId="12" fillId="24" borderId="24" xfId="0" applyNumberFormat="1" applyFont="1" applyFill="1" applyBorder="1" applyAlignment="1">
      <alignment vertical="center" wrapText="1"/>
    </xf>
    <xf numFmtId="3" fontId="12" fillId="24" borderId="25" xfId="0" applyNumberFormat="1" applyFont="1" applyFill="1" applyBorder="1" applyAlignment="1">
      <alignment vertical="center" wrapText="1"/>
    </xf>
    <xf numFmtId="3" fontId="10" fillId="24" borderId="26" xfId="0" applyNumberFormat="1" applyFont="1" applyFill="1" applyBorder="1" applyAlignment="1">
      <alignment vertical="center" wrapText="1"/>
    </xf>
    <xf numFmtId="0" fontId="10" fillId="24" borderId="0" xfId="50" applyFont="1" applyFill="1" applyAlignment="1">
      <alignment vertical="center"/>
      <protection/>
    </xf>
    <xf numFmtId="0" fontId="11" fillId="0" borderId="0" xfId="0" applyFont="1" applyAlignment="1">
      <alignment/>
    </xf>
    <xf numFmtId="0" fontId="12" fillId="24" borderId="27" xfId="0" applyFont="1" applyFill="1" applyBorder="1" applyAlignment="1">
      <alignment horizontal="left"/>
    </xf>
    <xf numFmtId="3" fontId="12" fillId="24" borderId="28" xfId="49" applyNumberFormat="1" applyFont="1" applyFill="1" applyBorder="1" applyAlignment="1">
      <alignment vertical="center" wrapText="1"/>
    </xf>
    <xf numFmtId="3" fontId="12" fillId="24" borderId="29" xfId="49" applyNumberFormat="1" applyFont="1" applyFill="1" applyBorder="1" applyAlignment="1">
      <alignment vertical="center" wrapText="1"/>
    </xf>
    <xf numFmtId="3" fontId="12" fillId="24" borderId="29" xfId="0" applyNumberFormat="1" applyFont="1" applyFill="1" applyBorder="1" applyAlignment="1">
      <alignment vertical="center" wrapText="1"/>
    </xf>
    <xf numFmtId="3" fontId="12" fillId="24" borderId="30" xfId="0" applyNumberFormat="1" applyFont="1" applyFill="1" applyBorder="1" applyAlignment="1">
      <alignment vertical="center" wrapText="1"/>
    </xf>
    <xf numFmtId="3" fontId="10" fillId="24" borderId="31" xfId="0" applyNumberFormat="1" applyFont="1" applyFill="1" applyBorder="1" applyAlignment="1">
      <alignment vertical="center" wrapText="1"/>
    </xf>
    <xf numFmtId="49" fontId="12" fillId="24" borderId="0" xfId="50" applyNumberFormat="1" applyFont="1" applyFill="1" applyAlignment="1">
      <alignment vertical="center"/>
      <protection/>
    </xf>
    <xf numFmtId="49" fontId="12" fillId="24" borderId="0" xfId="50" applyNumberFormat="1" applyFont="1" applyFill="1" applyAlignment="1">
      <alignment horizontal="center" vertical="center"/>
      <protection/>
    </xf>
    <xf numFmtId="0" fontId="10" fillId="24" borderId="32" xfId="49" applyFont="1" applyFill="1" applyBorder="1" applyAlignment="1">
      <alignment vertical="center"/>
    </xf>
    <xf numFmtId="0" fontId="11" fillId="24" borderId="0" xfId="0" applyFont="1" applyFill="1" applyAlignment="1">
      <alignment horizontal="left" vertical="center"/>
    </xf>
    <xf numFmtId="49" fontId="11" fillId="24" borderId="0" xfId="0" applyNumberFormat="1" applyFont="1" applyFill="1" applyAlignment="1">
      <alignment horizontal="left" vertical="center"/>
    </xf>
    <xf numFmtId="0" fontId="11" fillId="24" borderId="0" xfId="0" applyFont="1" applyFill="1" applyAlignment="1">
      <alignment vertical="center"/>
    </xf>
    <xf numFmtId="0" fontId="13" fillId="0" borderId="33" xfId="50" applyFont="1" applyBorder="1" applyAlignment="1">
      <alignment horizontal="left" vertical="center"/>
      <protection/>
    </xf>
    <xf numFmtId="3" fontId="13" fillId="0" borderId="13" xfId="50" applyNumberFormat="1" applyFont="1" applyBorder="1" applyAlignment="1">
      <alignment vertical="center"/>
      <protection/>
    </xf>
    <xf numFmtId="3" fontId="13" fillId="0" borderId="22" xfId="50" applyNumberFormat="1" applyFont="1" applyBorder="1" applyAlignment="1">
      <alignment vertical="center"/>
      <protection/>
    </xf>
    <xf numFmtId="3" fontId="13" fillId="0" borderId="34" xfId="50" applyNumberFormat="1" applyFont="1" applyBorder="1" applyAlignment="1">
      <alignment vertical="center"/>
      <protection/>
    </xf>
    <xf numFmtId="0" fontId="12" fillId="24" borderId="22" xfId="0" applyFont="1" applyFill="1" applyBorder="1" applyAlignment="1">
      <alignment horizontal="left"/>
    </xf>
    <xf numFmtId="0" fontId="12" fillId="24" borderId="35" xfId="0" applyFont="1" applyFill="1" applyBorder="1" applyAlignment="1">
      <alignment horizontal="left"/>
    </xf>
    <xf numFmtId="0" fontId="12" fillId="24" borderId="26" xfId="0" applyFont="1" applyFill="1" applyBorder="1" applyAlignment="1">
      <alignment horizontal="left"/>
    </xf>
    <xf numFmtId="3" fontId="10" fillId="24" borderId="35" xfId="0" applyNumberFormat="1" applyFont="1" applyFill="1" applyBorder="1" applyAlignment="1">
      <alignment vertical="center" wrapText="1"/>
    </xf>
    <xf numFmtId="0" fontId="1" fillId="24" borderId="3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/>
    </xf>
    <xf numFmtId="0" fontId="31" fillId="24" borderId="0" xfId="49" applyFont="1" applyFill="1" applyBorder="1" applyAlignment="1">
      <alignment horizontal="center" vertical="center"/>
    </xf>
    <xf numFmtId="0" fontId="31" fillId="24" borderId="0" xfId="49" applyFont="1" applyFill="1" applyAlignment="1">
      <alignment horizontal="center" vertical="center"/>
    </xf>
    <xf numFmtId="0" fontId="1" fillId="24" borderId="34" xfId="0" applyFont="1" applyFill="1" applyBorder="1" applyAlignment="1">
      <alignment horizontal="center" vertical="center"/>
    </xf>
    <xf numFmtId="0" fontId="1" fillId="24" borderId="31" xfId="0" applyFont="1" applyFill="1" applyBorder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bütçe formları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_Sayfa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2"/>
  <sheetViews>
    <sheetView tabSelected="1" zoomScale="75" zoomScaleNormal="75" zoomScaleSheetLayoutView="75" zoomScalePageLayoutView="0" workbookViewId="0" topLeftCell="E9">
      <selection activeCell="E30" sqref="E30"/>
    </sheetView>
  </sheetViews>
  <sheetFormatPr defaultColWidth="9.00390625" defaultRowHeight="12.75"/>
  <cols>
    <col min="1" max="1" width="9.375" style="30" hidden="1" customWidth="1"/>
    <col min="2" max="3" width="9.125" style="30" hidden="1" customWidth="1"/>
    <col min="4" max="4" width="15.625" style="30" hidden="1" customWidth="1"/>
    <col min="5" max="5" width="88.125" style="30" bestFit="1" customWidth="1"/>
    <col min="6" max="15" width="25.375" style="30" customWidth="1"/>
    <col min="16" max="16" width="26.00390625" style="30" bestFit="1" customWidth="1"/>
    <col min="17" max="16384" width="9.125" style="30" customWidth="1"/>
  </cols>
  <sheetData>
    <row r="1" spans="1:15" ht="15" hidden="1">
      <c r="A1" s="1" t="s">
        <v>21</v>
      </c>
      <c r="B1" s="29" t="s">
        <v>43</v>
      </c>
      <c r="C1" s="17"/>
      <c r="D1" s="2" t="s">
        <v>25</v>
      </c>
      <c r="E1" s="3" t="s">
        <v>29</v>
      </c>
      <c r="F1" s="3" t="s">
        <v>40</v>
      </c>
      <c r="G1" s="3" t="s">
        <v>40</v>
      </c>
      <c r="H1" s="3" t="s">
        <v>40</v>
      </c>
      <c r="I1" s="3" t="s">
        <v>40</v>
      </c>
      <c r="J1" s="3" t="s">
        <v>40</v>
      </c>
      <c r="K1" s="3" t="s">
        <v>40</v>
      </c>
      <c r="L1" s="3" t="s">
        <v>40</v>
      </c>
      <c r="M1" s="3" t="s">
        <v>40</v>
      </c>
      <c r="N1" s="3" t="s">
        <v>40</v>
      </c>
      <c r="O1" s="3" t="s">
        <v>40</v>
      </c>
    </row>
    <row r="2" spans="1:16" ht="15" hidden="1">
      <c r="A2" s="1" t="s">
        <v>22</v>
      </c>
      <c r="B2" s="29" t="s">
        <v>42</v>
      </c>
      <c r="C2" s="17" t="s">
        <v>44</v>
      </c>
      <c r="D2" s="2" t="s">
        <v>20</v>
      </c>
      <c r="E2" s="30" t="str">
        <f>ButceYil</f>
        <v>2020</v>
      </c>
      <c r="F2" s="30" t="str">
        <f aca="true" t="shared" si="0" ref="F2:O2">ButceYil</f>
        <v>2020</v>
      </c>
      <c r="G2" s="30" t="str">
        <f t="shared" si="0"/>
        <v>2020</v>
      </c>
      <c r="H2" s="30" t="str">
        <f t="shared" si="0"/>
        <v>2020</v>
      </c>
      <c r="I2" s="30" t="str">
        <f t="shared" si="0"/>
        <v>2020</v>
      </c>
      <c r="J2" s="30" t="str">
        <f t="shared" si="0"/>
        <v>2020</v>
      </c>
      <c r="K2" s="30" t="str">
        <f t="shared" si="0"/>
        <v>2020</v>
      </c>
      <c r="L2" s="30" t="str">
        <f t="shared" si="0"/>
        <v>2020</v>
      </c>
      <c r="M2" s="30" t="str">
        <f t="shared" si="0"/>
        <v>2020</v>
      </c>
      <c r="N2" s="30" t="str">
        <f t="shared" si="0"/>
        <v>2020</v>
      </c>
      <c r="O2" s="30" t="str">
        <f t="shared" si="0"/>
        <v>2020</v>
      </c>
      <c r="P2" s="4"/>
    </row>
    <row r="3" spans="1:16" ht="15" hidden="1">
      <c r="A3" s="1"/>
      <c r="B3" s="29"/>
      <c r="C3" s="17"/>
      <c r="D3" s="2" t="s">
        <v>39</v>
      </c>
      <c r="F3" s="30" t="str">
        <f aca="true" t="shared" si="1" ref="F3:O3">ButceYil</f>
        <v>2020</v>
      </c>
      <c r="G3" s="30" t="str">
        <f t="shared" si="1"/>
        <v>2020</v>
      </c>
      <c r="H3" s="30" t="str">
        <f t="shared" si="1"/>
        <v>2020</v>
      </c>
      <c r="I3" s="30" t="str">
        <f t="shared" si="1"/>
        <v>2020</v>
      </c>
      <c r="J3" s="30" t="str">
        <f t="shared" si="1"/>
        <v>2020</v>
      </c>
      <c r="K3" s="30" t="str">
        <f t="shared" si="1"/>
        <v>2020</v>
      </c>
      <c r="L3" s="30" t="str">
        <f t="shared" si="1"/>
        <v>2020</v>
      </c>
      <c r="M3" s="30" t="str">
        <f t="shared" si="1"/>
        <v>2020</v>
      </c>
      <c r="N3" s="30" t="str">
        <f t="shared" si="1"/>
        <v>2020</v>
      </c>
      <c r="O3" s="30" t="str">
        <f t="shared" si="1"/>
        <v>2020</v>
      </c>
      <c r="P3" s="4"/>
    </row>
    <row r="4" spans="1:15" ht="15.75" hidden="1" thickBot="1">
      <c r="A4" s="1"/>
      <c r="B4" s="29"/>
      <c r="C4" s="17"/>
      <c r="D4" s="2" t="s">
        <v>26</v>
      </c>
      <c r="E4" s="5" t="str">
        <f>Asama</f>
        <v>3</v>
      </c>
      <c r="F4" s="5" t="str">
        <f aca="true" t="shared" si="2" ref="F4:O4">Asama</f>
        <v>3</v>
      </c>
      <c r="G4" s="5" t="str">
        <f t="shared" si="2"/>
        <v>3</v>
      </c>
      <c r="H4" s="5" t="str">
        <f t="shared" si="2"/>
        <v>3</v>
      </c>
      <c r="I4" s="5" t="str">
        <f t="shared" si="2"/>
        <v>3</v>
      </c>
      <c r="J4" s="5" t="str">
        <f t="shared" si="2"/>
        <v>3</v>
      </c>
      <c r="K4" s="5" t="str">
        <f t="shared" si="2"/>
        <v>3</v>
      </c>
      <c r="L4" s="5" t="str">
        <f t="shared" si="2"/>
        <v>3</v>
      </c>
      <c r="M4" s="5" t="str">
        <f t="shared" si="2"/>
        <v>3</v>
      </c>
      <c r="N4" s="5" t="str">
        <f t="shared" si="2"/>
        <v>3</v>
      </c>
      <c r="O4" s="5" t="str">
        <f t="shared" si="2"/>
        <v>3</v>
      </c>
    </row>
    <row r="5" spans="1:15" ht="15.75" hidden="1" thickBot="1">
      <c r="A5" s="6" t="s">
        <v>27</v>
      </c>
      <c r="B5" s="17" t="s">
        <v>43</v>
      </c>
      <c r="C5" s="17"/>
      <c r="D5" s="2" t="s">
        <v>28</v>
      </c>
      <c r="E5" s="7"/>
      <c r="F5" s="8" t="s">
        <v>1</v>
      </c>
      <c r="G5" s="9" t="s">
        <v>2</v>
      </c>
      <c r="H5" s="9" t="s">
        <v>3</v>
      </c>
      <c r="I5" s="9" t="s">
        <v>4</v>
      </c>
      <c r="J5" s="9" t="s">
        <v>5</v>
      </c>
      <c r="K5" s="9" t="s">
        <v>6</v>
      </c>
      <c r="L5" s="9" t="s">
        <v>7</v>
      </c>
      <c r="M5" s="9" t="s">
        <v>8</v>
      </c>
      <c r="N5" s="10" t="s">
        <v>9</v>
      </c>
      <c r="O5" s="11" t="s">
        <v>19</v>
      </c>
    </row>
    <row r="6" spans="1:12" ht="15" hidden="1">
      <c r="A6" s="17"/>
      <c r="B6" s="17"/>
      <c r="C6" s="17"/>
      <c r="D6" s="3"/>
      <c r="E6" s="17"/>
      <c r="F6" s="17"/>
      <c r="G6" s="17"/>
      <c r="H6" s="17"/>
      <c r="I6" s="17"/>
      <c r="J6" s="17"/>
      <c r="K6" s="17"/>
      <c r="L6" s="17"/>
    </row>
    <row r="7" spans="1:3" ht="15" hidden="1">
      <c r="A7" s="17"/>
      <c r="B7" s="17"/>
      <c r="C7" s="17"/>
    </row>
    <row r="8" spans="1:16" ht="15" hidden="1">
      <c r="A8" s="17" t="s">
        <v>35</v>
      </c>
      <c r="B8" s="17"/>
      <c r="C8" s="17"/>
      <c r="E8" s="12"/>
      <c r="F8" s="12"/>
      <c r="G8" s="12"/>
      <c r="H8" s="12"/>
      <c r="I8" s="12"/>
      <c r="J8" s="12"/>
      <c r="K8" s="12"/>
      <c r="L8" s="13"/>
      <c r="M8" s="14"/>
      <c r="N8" s="14"/>
      <c r="O8" s="14"/>
      <c r="P8" s="14"/>
    </row>
    <row r="9" spans="1:16" ht="19.5" customHeight="1">
      <c r="A9" s="17"/>
      <c r="B9" s="17"/>
      <c r="C9" s="17"/>
      <c r="E9" s="70" t="str">
        <f>TeklifYil&amp;"  "&amp;A8</f>
        <v>2020  YILI MERKEZİ YÖNETİM BÜTÇE KANUNU İCMALİ</v>
      </c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</row>
    <row r="10" spans="1:16" ht="19.5" customHeight="1">
      <c r="A10" s="17"/>
      <c r="B10" s="17"/>
      <c r="C10" s="17"/>
      <c r="E10" s="70" t="s">
        <v>31</v>
      </c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</row>
    <row r="11" spans="1:16" ht="19.5" customHeight="1">
      <c r="A11" s="17"/>
      <c r="B11" s="17"/>
      <c r="C11" s="17"/>
      <c r="E11" s="71" t="s">
        <v>30</v>
      </c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spans="1:16" ht="18.75" customHeight="1" thickBot="1">
      <c r="A12" s="17"/>
      <c r="B12" s="17"/>
      <c r="C12" s="17"/>
      <c r="E12" s="15"/>
      <c r="F12" s="15"/>
      <c r="G12" s="15"/>
      <c r="H12" s="15"/>
      <c r="I12" s="15"/>
      <c r="J12" s="15"/>
      <c r="K12" s="15"/>
      <c r="L12" s="16"/>
      <c r="M12" s="14"/>
      <c r="N12" s="16"/>
      <c r="O12" s="16"/>
      <c r="P12" s="34" t="str">
        <f>IF(ButceYil&gt;2008,"TL","YTL")</f>
        <v>TL</v>
      </c>
    </row>
    <row r="13" spans="1:16" ht="15">
      <c r="A13" s="17"/>
      <c r="B13" s="17"/>
      <c r="C13" s="17"/>
      <c r="E13" s="68" t="s">
        <v>0</v>
      </c>
      <c r="F13" s="18" t="s">
        <v>1</v>
      </c>
      <c r="G13" s="19" t="s">
        <v>2</v>
      </c>
      <c r="H13" s="19" t="s">
        <v>3</v>
      </c>
      <c r="I13" s="19" t="s">
        <v>4</v>
      </c>
      <c r="J13" s="19" t="s">
        <v>5</v>
      </c>
      <c r="K13" s="19" t="s">
        <v>6</v>
      </c>
      <c r="L13" s="19" t="s">
        <v>7</v>
      </c>
      <c r="M13" s="19" t="s">
        <v>8</v>
      </c>
      <c r="N13" s="20" t="s">
        <v>9</v>
      </c>
      <c r="O13" s="20" t="s">
        <v>19</v>
      </c>
      <c r="P13" s="72" t="s">
        <v>10</v>
      </c>
    </row>
    <row r="14" spans="3:16" ht="63" customHeight="1" thickBot="1">
      <c r="C14" s="2"/>
      <c r="E14" s="69"/>
      <c r="F14" s="21" t="s">
        <v>11</v>
      </c>
      <c r="G14" s="22" t="s">
        <v>12</v>
      </c>
      <c r="H14" s="23" t="s">
        <v>13</v>
      </c>
      <c r="I14" s="23" t="s">
        <v>14</v>
      </c>
      <c r="J14" s="23" t="s">
        <v>15</v>
      </c>
      <c r="K14" s="23" t="s">
        <v>16</v>
      </c>
      <c r="L14" s="23" t="s">
        <v>33</v>
      </c>
      <c r="M14" s="23" t="s">
        <v>17</v>
      </c>
      <c r="N14" s="23" t="s">
        <v>34</v>
      </c>
      <c r="O14" s="23" t="s">
        <v>18</v>
      </c>
      <c r="P14" s="73"/>
    </row>
    <row r="15" spans="1:16" ht="21.75" customHeight="1" hidden="1">
      <c r="A15" s="2" t="s">
        <v>25</v>
      </c>
      <c r="B15" s="2" t="s">
        <v>24</v>
      </c>
      <c r="C15" s="2"/>
      <c r="E15" s="33"/>
      <c r="F15" s="24"/>
      <c r="G15" s="25"/>
      <c r="H15" s="26"/>
      <c r="I15" s="26"/>
      <c r="J15" s="26"/>
      <c r="K15" s="26"/>
      <c r="L15" s="26"/>
      <c r="M15" s="26"/>
      <c r="N15" s="26"/>
      <c r="O15" s="27"/>
      <c r="P15" s="28"/>
    </row>
    <row r="16" spans="1:16" s="40" customFormat="1" ht="25.5" customHeight="1">
      <c r="A16" s="38"/>
      <c r="B16" s="39" t="s">
        <v>36</v>
      </c>
      <c r="C16" s="38"/>
      <c r="E16" s="64" t="s">
        <v>173</v>
      </c>
      <c r="F16" s="41">
        <v>48478000</v>
      </c>
      <c r="G16" s="42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47152000</v>
      </c>
      <c r="O16" s="44">
        <v>0</v>
      </c>
      <c r="P16" s="67">
        <f aca="true" t="shared" si="3" ref="P16:P47">O16+N16+M16+L16+K16+J16+I16+H16+G16+F16</f>
        <v>95630000</v>
      </c>
    </row>
    <row r="17" spans="1:16" s="40" customFormat="1" ht="24.75" customHeight="1">
      <c r="A17" s="38"/>
      <c r="B17" s="39" t="s">
        <v>45</v>
      </c>
      <c r="C17" s="38"/>
      <c r="E17" s="65" t="s">
        <v>174</v>
      </c>
      <c r="F17" s="41">
        <v>76620000</v>
      </c>
      <c r="G17" s="42">
        <v>0</v>
      </c>
      <c r="H17" s="43">
        <v>0</v>
      </c>
      <c r="I17" s="43">
        <v>0</v>
      </c>
      <c r="J17" s="43">
        <v>0</v>
      </c>
      <c r="K17" s="43">
        <v>0</v>
      </c>
      <c r="L17" s="43">
        <v>211977000</v>
      </c>
      <c r="M17" s="43">
        <v>21105000</v>
      </c>
      <c r="N17" s="43">
        <v>837818000</v>
      </c>
      <c r="O17" s="44">
        <v>0</v>
      </c>
      <c r="P17" s="67">
        <f t="shared" si="3"/>
        <v>1147520000</v>
      </c>
    </row>
    <row r="18" spans="1:16" s="40" customFormat="1" ht="24.75" customHeight="1">
      <c r="A18" s="38"/>
      <c r="B18" s="39" t="s">
        <v>46</v>
      </c>
      <c r="C18" s="38"/>
      <c r="E18" s="65" t="s">
        <v>175</v>
      </c>
      <c r="F18" s="41">
        <v>88084000</v>
      </c>
      <c r="G18" s="42">
        <v>0</v>
      </c>
      <c r="H18" s="43">
        <v>0</v>
      </c>
      <c r="I18" s="43">
        <v>0</v>
      </c>
      <c r="J18" s="43">
        <v>0</v>
      </c>
      <c r="K18" s="43">
        <v>0</v>
      </c>
      <c r="L18" s="43">
        <v>4125000</v>
      </c>
      <c r="M18" s="43">
        <v>10152000</v>
      </c>
      <c r="N18" s="43">
        <v>473616000</v>
      </c>
      <c r="O18" s="44">
        <v>0</v>
      </c>
      <c r="P18" s="67">
        <f t="shared" si="3"/>
        <v>575977000</v>
      </c>
    </row>
    <row r="19" spans="1:16" s="40" customFormat="1" ht="24.75" customHeight="1">
      <c r="A19" s="38"/>
      <c r="B19" s="39" t="s">
        <v>47</v>
      </c>
      <c r="C19" s="38"/>
      <c r="E19" s="65" t="s">
        <v>176</v>
      </c>
      <c r="F19" s="41">
        <v>101573000</v>
      </c>
      <c r="G19" s="42">
        <v>0</v>
      </c>
      <c r="H19" s="43">
        <v>3003000</v>
      </c>
      <c r="I19" s="43">
        <v>0</v>
      </c>
      <c r="J19" s="43">
        <v>0</v>
      </c>
      <c r="K19" s="43">
        <v>0</v>
      </c>
      <c r="L19" s="43">
        <v>192236000</v>
      </c>
      <c r="M19" s="43">
        <v>17204000</v>
      </c>
      <c r="N19" s="43">
        <v>834710000</v>
      </c>
      <c r="O19" s="44">
        <v>0</v>
      </c>
      <c r="P19" s="67">
        <f t="shared" si="3"/>
        <v>1148726000</v>
      </c>
    </row>
    <row r="20" spans="1:16" s="40" customFormat="1" ht="24.75" customHeight="1">
      <c r="A20" s="38"/>
      <c r="B20" s="39" t="s">
        <v>48</v>
      </c>
      <c r="C20" s="38"/>
      <c r="E20" s="65" t="s">
        <v>177</v>
      </c>
      <c r="F20" s="41">
        <v>89757000</v>
      </c>
      <c r="G20" s="42">
        <v>0</v>
      </c>
      <c r="H20" s="43">
        <v>3213000</v>
      </c>
      <c r="I20" s="43">
        <v>0</v>
      </c>
      <c r="J20" s="43">
        <v>0</v>
      </c>
      <c r="K20" s="43">
        <v>0</v>
      </c>
      <c r="L20" s="43">
        <v>152600000</v>
      </c>
      <c r="M20" s="43">
        <v>11110000</v>
      </c>
      <c r="N20" s="43">
        <v>631393000</v>
      </c>
      <c r="O20" s="44">
        <v>0</v>
      </c>
      <c r="P20" s="67">
        <f t="shared" si="3"/>
        <v>888073000</v>
      </c>
    </row>
    <row r="21" spans="1:16" s="40" customFormat="1" ht="24.75" customHeight="1">
      <c r="A21" s="38"/>
      <c r="B21" s="39" t="s">
        <v>49</v>
      </c>
      <c r="C21" s="38"/>
      <c r="E21" s="65" t="s">
        <v>178</v>
      </c>
      <c r="F21" s="41">
        <v>108064000</v>
      </c>
      <c r="G21" s="42">
        <v>0</v>
      </c>
      <c r="H21" s="43">
        <v>913000</v>
      </c>
      <c r="I21" s="43">
        <v>0</v>
      </c>
      <c r="J21" s="43">
        <v>0</v>
      </c>
      <c r="K21" s="43">
        <v>0</v>
      </c>
      <c r="L21" s="43">
        <v>194019000</v>
      </c>
      <c r="M21" s="43">
        <v>4041000</v>
      </c>
      <c r="N21" s="43">
        <v>739010000</v>
      </c>
      <c r="O21" s="44">
        <v>500000</v>
      </c>
      <c r="P21" s="67">
        <f t="shared" si="3"/>
        <v>1046547000</v>
      </c>
    </row>
    <row r="22" spans="1:16" s="40" customFormat="1" ht="24.75" customHeight="1">
      <c r="A22" s="38"/>
      <c r="B22" s="39" t="s">
        <v>50</v>
      </c>
      <c r="C22" s="38"/>
      <c r="E22" s="65" t="s">
        <v>179</v>
      </c>
      <c r="F22" s="41">
        <v>72521000</v>
      </c>
      <c r="G22" s="42">
        <v>0</v>
      </c>
      <c r="H22" s="43">
        <v>2868000</v>
      </c>
      <c r="I22" s="43">
        <v>0</v>
      </c>
      <c r="J22" s="43">
        <v>0</v>
      </c>
      <c r="K22" s="43">
        <v>0</v>
      </c>
      <c r="L22" s="43">
        <v>0</v>
      </c>
      <c r="M22" s="43">
        <v>17958000</v>
      </c>
      <c r="N22" s="43">
        <v>498411000</v>
      </c>
      <c r="O22" s="44">
        <v>0</v>
      </c>
      <c r="P22" s="67">
        <f t="shared" si="3"/>
        <v>591758000</v>
      </c>
    </row>
    <row r="23" spans="1:16" s="40" customFormat="1" ht="24.75" customHeight="1">
      <c r="A23" s="38"/>
      <c r="B23" s="39" t="s">
        <v>51</v>
      </c>
      <c r="C23" s="38"/>
      <c r="E23" s="65" t="s">
        <v>180</v>
      </c>
      <c r="F23" s="41">
        <v>69069000</v>
      </c>
      <c r="G23" s="42">
        <v>0</v>
      </c>
      <c r="H23" s="43">
        <v>8000</v>
      </c>
      <c r="I23" s="43">
        <v>0</v>
      </c>
      <c r="J23" s="43">
        <v>0</v>
      </c>
      <c r="K23" s="43">
        <v>0</v>
      </c>
      <c r="L23" s="43">
        <v>0</v>
      </c>
      <c r="M23" s="43">
        <v>16610000</v>
      </c>
      <c r="N23" s="43">
        <v>243406000</v>
      </c>
      <c r="O23" s="44">
        <v>0</v>
      </c>
      <c r="P23" s="67">
        <f t="shared" si="3"/>
        <v>329093000</v>
      </c>
    </row>
    <row r="24" spans="1:16" s="40" customFormat="1" ht="24.75" customHeight="1">
      <c r="A24" s="38"/>
      <c r="B24" s="39" t="s">
        <v>52</v>
      </c>
      <c r="C24" s="38"/>
      <c r="E24" s="65" t="s">
        <v>181</v>
      </c>
      <c r="F24" s="41">
        <v>51275000</v>
      </c>
      <c r="G24" s="42">
        <v>0</v>
      </c>
      <c r="H24" s="43">
        <v>1456000</v>
      </c>
      <c r="I24" s="43">
        <v>0</v>
      </c>
      <c r="J24" s="43">
        <v>0</v>
      </c>
      <c r="K24" s="43">
        <v>0</v>
      </c>
      <c r="L24" s="43">
        <v>19290000</v>
      </c>
      <c r="M24" s="43">
        <v>11495000</v>
      </c>
      <c r="N24" s="43">
        <v>615204000</v>
      </c>
      <c r="O24" s="44">
        <v>5000000</v>
      </c>
      <c r="P24" s="67">
        <f t="shared" si="3"/>
        <v>703720000</v>
      </c>
    </row>
    <row r="25" spans="1:16" s="40" customFormat="1" ht="24.75" customHeight="1">
      <c r="A25" s="38"/>
      <c r="B25" s="39" t="s">
        <v>53</v>
      </c>
      <c r="C25" s="38"/>
      <c r="E25" s="65" t="s">
        <v>182</v>
      </c>
      <c r="F25" s="41">
        <v>37055000</v>
      </c>
      <c r="G25" s="42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8283000</v>
      </c>
      <c r="N25" s="43">
        <v>340438000</v>
      </c>
      <c r="O25" s="44">
        <v>0</v>
      </c>
      <c r="P25" s="67">
        <f t="shared" si="3"/>
        <v>385776000</v>
      </c>
    </row>
    <row r="26" spans="1:16" s="40" customFormat="1" ht="24.75" customHeight="1">
      <c r="A26" s="38"/>
      <c r="B26" s="39" t="s">
        <v>54</v>
      </c>
      <c r="C26" s="38"/>
      <c r="E26" s="65" t="s">
        <v>183</v>
      </c>
      <c r="F26" s="41">
        <v>23200000</v>
      </c>
      <c r="G26" s="42">
        <v>0</v>
      </c>
      <c r="H26" s="43">
        <v>2944000</v>
      </c>
      <c r="I26" s="43">
        <v>0</v>
      </c>
      <c r="J26" s="43">
        <v>0</v>
      </c>
      <c r="K26" s="43">
        <v>0</v>
      </c>
      <c r="L26" s="43">
        <v>0</v>
      </c>
      <c r="M26" s="43">
        <v>2064000</v>
      </c>
      <c r="N26" s="43">
        <v>129665000</v>
      </c>
      <c r="O26" s="44">
        <v>0</v>
      </c>
      <c r="P26" s="67">
        <f t="shared" si="3"/>
        <v>157873000</v>
      </c>
    </row>
    <row r="27" spans="1:16" s="40" customFormat="1" ht="24.75" customHeight="1">
      <c r="A27" s="38"/>
      <c r="B27" s="39" t="s">
        <v>55</v>
      </c>
      <c r="C27" s="38"/>
      <c r="E27" s="65" t="s">
        <v>184</v>
      </c>
      <c r="F27" s="41">
        <v>84375000</v>
      </c>
      <c r="G27" s="42">
        <v>0</v>
      </c>
      <c r="H27" s="43">
        <v>0</v>
      </c>
      <c r="I27" s="43">
        <v>0</v>
      </c>
      <c r="J27" s="43">
        <v>0</v>
      </c>
      <c r="K27" s="43">
        <v>0</v>
      </c>
      <c r="L27" s="43">
        <v>180268000</v>
      </c>
      <c r="M27" s="43">
        <v>6925000</v>
      </c>
      <c r="N27" s="43">
        <v>689993000</v>
      </c>
      <c r="O27" s="44">
        <v>0</v>
      </c>
      <c r="P27" s="67">
        <f t="shared" si="3"/>
        <v>961561000</v>
      </c>
    </row>
    <row r="28" spans="1:16" s="40" customFormat="1" ht="24.75" customHeight="1">
      <c r="A28" s="38"/>
      <c r="B28" s="39" t="s">
        <v>56</v>
      </c>
      <c r="C28" s="38"/>
      <c r="E28" s="65" t="s">
        <v>185</v>
      </c>
      <c r="F28" s="41">
        <v>76072000</v>
      </c>
      <c r="G28" s="42">
        <v>0</v>
      </c>
      <c r="H28" s="43">
        <v>3421000</v>
      </c>
      <c r="I28" s="43">
        <v>0</v>
      </c>
      <c r="J28" s="43">
        <v>0</v>
      </c>
      <c r="K28" s="43">
        <v>0</v>
      </c>
      <c r="L28" s="43">
        <v>104517000</v>
      </c>
      <c r="M28" s="43">
        <v>6145000</v>
      </c>
      <c r="N28" s="43">
        <v>633844000</v>
      </c>
      <c r="O28" s="44">
        <v>0</v>
      </c>
      <c r="P28" s="67">
        <f t="shared" si="3"/>
        <v>823999000</v>
      </c>
    </row>
    <row r="29" spans="1:16" s="40" customFormat="1" ht="24.75" customHeight="1">
      <c r="A29" s="38"/>
      <c r="B29" s="39" t="s">
        <v>57</v>
      </c>
      <c r="C29" s="38"/>
      <c r="E29" s="65" t="s">
        <v>186</v>
      </c>
      <c r="F29" s="41">
        <v>34193000</v>
      </c>
      <c r="G29" s="42">
        <v>0</v>
      </c>
      <c r="H29" s="43">
        <v>1681000</v>
      </c>
      <c r="I29" s="43">
        <v>0</v>
      </c>
      <c r="J29" s="43">
        <v>0</v>
      </c>
      <c r="K29" s="43">
        <v>0</v>
      </c>
      <c r="L29" s="43">
        <v>61523000</v>
      </c>
      <c r="M29" s="43">
        <v>6888000</v>
      </c>
      <c r="N29" s="43">
        <v>314490000</v>
      </c>
      <c r="O29" s="44">
        <v>0</v>
      </c>
      <c r="P29" s="67">
        <f t="shared" si="3"/>
        <v>418775000</v>
      </c>
    </row>
    <row r="30" spans="1:16" s="40" customFormat="1" ht="24.75" customHeight="1">
      <c r="A30" s="38"/>
      <c r="B30" s="39" t="s">
        <v>58</v>
      </c>
      <c r="C30" s="38"/>
      <c r="E30" s="65" t="s">
        <v>187</v>
      </c>
      <c r="F30" s="41">
        <v>49376000</v>
      </c>
      <c r="G30" s="42">
        <v>0</v>
      </c>
      <c r="H30" s="43">
        <v>6343000</v>
      </c>
      <c r="I30" s="43">
        <v>0</v>
      </c>
      <c r="J30" s="43">
        <v>0</v>
      </c>
      <c r="K30" s="43">
        <v>0</v>
      </c>
      <c r="L30" s="43">
        <v>99723000</v>
      </c>
      <c r="M30" s="43">
        <v>4348000</v>
      </c>
      <c r="N30" s="43">
        <v>502524000</v>
      </c>
      <c r="O30" s="44">
        <v>500000</v>
      </c>
      <c r="P30" s="67">
        <f t="shared" si="3"/>
        <v>662814000</v>
      </c>
    </row>
    <row r="31" spans="1:16" s="40" customFormat="1" ht="24.75" customHeight="1">
      <c r="A31" s="38"/>
      <c r="B31" s="39" t="s">
        <v>59</v>
      </c>
      <c r="C31" s="38"/>
      <c r="E31" s="65" t="s">
        <v>188</v>
      </c>
      <c r="F31" s="41">
        <v>70804000</v>
      </c>
      <c r="G31" s="42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3882000</v>
      </c>
      <c r="N31" s="43">
        <v>436572000</v>
      </c>
      <c r="O31" s="44">
        <v>0</v>
      </c>
      <c r="P31" s="67">
        <f t="shared" si="3"/>
        <v>511258000</v>
      </c>
    </row>
    <row r="32" spans="1:16" s="40" customFormat="1" ht="24.75" customHeight="1">
      <c r="A32" s="38"/>
      <c r="B32" s="39" t="s">
        <v>60</v>
      </c>
      <c r="C32" s="38"/>
      <c r="E32" s="65" t="s">
        <v>189</v>
      </c>
      <c r="F32" s="41">
        <v>111320000</v>
      </c>
      <c r="G32" s="42">
        <v>0</v>
      </c>
      <c r="H32" s="43">
        <v>0</v>
      </c>
      <c r="I32" s="43">
        <v>0</v>
      </c>
      <c r="J32" s="43">
        <v>0</v>
      </c>
      <c r="K32" s="43">
        <v>0</v>
      </c>
      <c r="L32" s="43">
        <v>50488000</v>
      </c>
      <c r="M32" s="43">
        <v>2738000</v>
      </c>
      <c r="N32" s="43">
        <v>465288000</v>
      </c>
      <c r="O32" s="44">
        <v>0</v>
      </c>
      <c r="P32" s="67">
        <f t="shared" si="3"/>
        <v>629834000</v>
      </c>
    </row>
    <row r="33" spans="1:16" s="40" customFormat="1" ht="24.75" customHeight="1">
      <c r="A33" s="38"/>
      <c r="B33" s="39" t="s">
        <v>61</v>
      </c>
      <c r="C33" s="38"/>
      <c r="E33" s="65" t="s">
        <v>190</v>
      </c>
      <c r="F33" s="41">
        <v>29628000</v>
      </c>
      <c r="G33" s="42">
        <v>0</v>
      </c>
      <c r="H33" s="43">
        <v>3922000</v>
      </c>
      <c r="I33" s="43">
        <v>0</v>
      </c>
      <c r="J33" s="43">
        <v>0</v>
      </c>
      <c r="K33" s="43">
        <v>0</v>
      </c>
      <c r="L33" s="43">
        <v>112395000</v>
      </c>
      <c r="M33" s="43">
        <v>2171000</v>
      </c>
      <c r="N33" s="43">
        <v>499146000</v>
      </c>
      <c r="O33" s="44">
        <v>0</v>
      </c>
      <c r="P33" s="67">
        <f t="shared" si="3"/>
        <v>647262000</v>
      </c>
    </row>
    <row r="34" spans="1:16" s="40" customFormat="1" ht="24.75" customHeight="1">
      <c r="A34" s="38"/>
      <c r="B34" s="39" t="s">
        <v>62</v>
      </c>
      <c r="C34" s="38"/>
      <c r="E34" s="65" t="s">
        <v>191</v>
      </c>
      <c r="F34" s="41">
        <v>46825000</v>
      </c>
      <c r="G34" s="42">
        <v>0</v>
      </c>
      <c r="H34" s="43">
        <v>1069000</v>
      </c>
      <c r="I34" s="43">
        <v>0</v>
      </c>
      <c r="J34" s="43">
        <v>0</v>
      </c>
      <c r="K34" s="43">
        <v>0</v>
      </c>
      <c r="L34" s="43">
        <v>83562000</v>
      </c>
      <c r="M34" s="43">
        <v>2585000</v>
      </c>
      <c r="N34" s="43">
        <v>457242000</v>
      </c>
      <c r="O34" s="44">
        <v>100000</v>
      </c>
      <c r="P34" s="67">
        <f t="shared" si="3"/>
        <v>591383000</v>
      </c>
    </row>
    <row r="35" spans="1:16" s="40" customFormat="1" ht="24.75" customHeight="1">
      <c r="A35" s="38"/>
      <c r="B35" s="39" t="s">
        <v>63</v>
      </c>
      <c r="C35" s="38"/>
      <c r="E35" s="65" t="s">
        <v>192</v>
      </c>
      <c r="F35" s="41">
        <v>41754000</v>
      </c>
      <c r="G35" s="42">
        <v>0</v>
      </c>
      <c r="H35" s="43">
        <v>0</v>
      </c>
      <c r="I35" s="43">
        <v>0</v>
      </c>
      <c r="J35" s="43">
        <v>0</v>
      </c>
      <c r="K35" s="43">
        <v>0</v>
      </c>
      <c r="L35" s="43">
        <v>100641000</v>
      </c>
      <c r="M35" s="43">
        <v>1776000</v>
      </c>
      <c r="N35" s="43">
        <v>367987000</v>
      </c>
      <c r="O35" s="44">
        <v>0</v>
      </c>
      <c r="P35" s="67">
        <f t="shared" si="3"/>
        <v>512158000</v>
      </c>
    </row>
    <row r="36" spans="1:16" s="40" customFormat="1" ht="24.75" customHeight="1">
      <c r="A36" s="38"/>
      <c r="B36" s="39" t="s">
        <v>64</v>
      </c>
      <c r="C36" s="38"/>
      <c r="E36" s="65" t="s">
        <v>193</v>
      </c>
      <c r="F36" s="41">
        <v>93732000</v>
      </c>
      <c r="G36" s="42">
        <v>0</v>
      </c>
      <c r="H36" s="43">
        <v>0</v>
      </c>
      <c r="I36" s="43">
        <v>0</v>
      </c>
      <c r="J36" s="43">
        <v>0</v>
      </c>
      <c r="K36" s="43">
        <v>0</v>
      </c>
      <c r="L36" s="43">
        <v>104927000</v>
      </c>
      <c r="M36" s="43">
        <v>3981000</v>
      </c>
      <c r="N36" s="43">
        <v>446016000</v>
      </c>
      <c r="O36" s="44">
        <v>100000</v>
      </c>
      <c r="P36" s="67">
        <f t="shared" si="3"/>
        <v>648756000</v>
      </c>
    </row>
    <row r="37" spans="1:16" s="40" customFormat="1" ht="24.75" customHeight="1">
      <c r="A37" s="38"/>
      <c r="B37" s="39" t="s">
        <v>65</v>
      </c>
      <c r="C37" s="38"/>
      <c r="E37" s="65" t="s">
        <v>194</v>
      </c>
      <c r="F37" s="41">
        <v>44315000</v>
      </c>
      <c r="G37" s="42">
        <v>0</v>
      </c>
      <c r="H37" s="43">
        <v>4492000</v>
      </c>
      <c r="I37" s="43">
        <v>0</v>
      </c>
      <c r="J37" s="43">
        <v>0</v>
      </c>
      <c r="K37" s="43">
        <v>0</v>
      </c>
      <c r="L37" s="43">
        <v>83040000</v>
      </c>
      <c r="M37" s="43">
        <v>4280000</v>
      </c>
      <c r="N37" s="43">
        <v>447120000</v>
      </c>
      <c r="O37" s="44">
        <v>0</v>
      </c>
      <c r="P37" s="67">
        <f t="shared" si="3"/>
        <v>583247000</v>
      </c>
    </row>
    <row r="38" spans="1:16" s="40" customFormat="1" ht="24.75" customHeight="1">
      <c r="A38" s="38"/>
      <c r="B38" s="39" t="s">
        <v>66</v>
      </c>
      <c r="C38" s="38"/>
      <c r="E38" s="65" t="s">
        <v>195</v>
      </c>
      <c r="F38" s="41">
        <v>48650000</v>
      </c>
      <c r="G38" s="42">
        <v>0</v>
      </c>
      <c r="H38" s="43">
        <v>4132000</v>
      </c>
      <c r="I38" s="43">
        <v>0</v>
      </c>
      <c r="J38" s="43">
        <v>0</v>
      </c>
      <c r="K38" s="43">
        <v>0</v>
      </c>
      <c r="L38" s="43">
        <v>80196000</v>
      </c>
      <c r="M38" s="43">
        <v>3019000</v>
      </c>
      <c r="N38" s="43">
        <v>383701000</v>
      </c>
      <c r="O38" s="44">
        <v>0</v>
      </c>
      <c r="P38" s="67">
        <f t="shared" si="3"/>
        <v>519698000</v>
      </c>
    </row>
    <row r="39" spans="1:16" s="40" customFormat="1" ht="24.75" customHeight="1">
      <c r="A39" s="38"/>
      <c r="B39" s="39" t="s">
        <v>67</v>
      </c>
      <c r="C39" s="38"/>
      <c r="E39" s="65" t="s">
        <v>196</v>
      </c>
      <c r="F39" s="41">
        <v>75019000</v>
      </c>
      <c r="G39" s="42">
        <v>0</v>
      </c>
      <c r="H39" s="43">
        <v>26000</v>
      </c>
      <c r="I39" s="43">
        <v>0</v>
      </c>
      <c r="J39" s="43">
        <v>0</v>
      </c>
      <c r="K39" s="43">
        <v>0</v>
      </c>
      <c r="L39" s="43">
        <v>76339000</v>
      </c>
      <c r="M39" s="43">
        <v>3992000</v>
      </c>
      <c r="N39" s="43">
        <v>603674000</v>
      </c>
      <c r="O39" s="44">
        <v>0</v>
      </c>
      <c r="P39" s="67">
        <f t="shared" si="3"/>
        <v>759050000</v>
      </c>
    </row>
    <row r="40" spans="1:16" s="40" customFormat="1" ht="24.75" customHeight="1">
      <c r="A40" s="38"/>
      <c r="B40" s="39" t="s">
        <v>68</v>
      </c>
      <c r="C40" s="38"/>
      <c r="E40" s="65" t="s">
        <v>197</v>
      </c>
      <c r="F40" s="41">
        <v>56364000</v>
      </c>
      <c r="G40" s="42">
        <v>0</v>
      </c>
      <c r="H40" s="43">
        <v>2177000</v>
      </c>
      <c r="I40" s="43">
        <v>0</v>
      </c>
      <c r="J40" s="43">
        <v>0</v>
      </c>
      <c r="K40" s="43">
        <v>0</v>
      </c>
      <c r="L40" s="43">
        <v>92705000</v>
      </c>
      <c r="M40" s="43">
        <v>3930000</v>
      </c>
      <c r="N40" s="43">
        <v>344467000</v>
      </c>
      <c r="O40" s="44">
        <v>0</v>
      </c>
      <c r="P40" s="67">
        <f t="shared" si="3"/>
        <v>499643000</v>
      </c>
    </row>
    <row r="41" spans="1:16" s="40" customFormat="1" ht="24.75" customHeight="1">
      <c r="A41" s="38"/>
      <c r="B41" s="39" t="s">
        <v>69</v>
      </c>
      <c r="C41" s="38"/>
      <c r="E41" s="65" t="s">
        <v>198</v>
      </c>
      <c r="F41" s="41">
        <v>60187000</v>
      </c>
      <c r="G41" s="42">
        <v>0</v>
      </c>
      <c r="H41" s="43">
        <v>37000</v>
      </c>
      <c r="I41" s="43">
        <v>0</v>
      </c>
      <c r="J41" s="43">
        <v>0</v>
      </c>
      <c r="K41" s="43">
        <v>0</v>
      </c>
      <c r="L41" s="43">
        <v>53990000</v>
      </c>
      <c r="M41" s="43">
        <v>2183000</v>
      </c>
      <c r="N41" s="43">
        <v>395663000</v>
      </c>
      <c r="O41" s="44">
        <v>400000</v>
      </c>
      <c r="P41" s="67">
        <f t="shared" si="3"/>
        <v>512460000</v>
      </c>
    </row>
    <row r="42" spans="1:16" s="40" customFormat="1" ht="24.75" customHeight="1">
      <c r="A42" s="38"/>
      <c r="B42" s="39" t="s">
        <v>70</v>
      </c>
      <c r="C42" s="38"/>
      <c r="E42" s="65" t="s">
        <v>199</v>
      </c>
      <c r="F42" s="41">
        <v>60437000</v>
      </c>
      <c r="G42" s="42">
        <v>0</v>
      </c>
      <c r="H42" s="43">
        <v>3779000</v>
      </c>
      <c r="I42" s="43">
        <v>0</v>
      </c>
      <c r="J42" s="43">
        <v>0</v>
      </c>
      <c r="K42" s="43">
        <v>0</v>
      </c>
      <c r="L42" s="43">
        <v>77410000</v>
      </c>
      <c r="M42" s="43">
        <v>2994000</v>
      </c>
      <c r="N42" s="43">
        <v>326047000</v>
      </c>
      <c r="O42" s="44">
        <v>0</v>
      </c>
      <c r="P42" s="67">
        <f t="shared" si="3"/>
        <v>470667000</v>
      </c>
    </row>
    <row r="43" spans="1:16" s="40" customFormat="1" ht="24.75" customHeight="1">
      <c r="A43" s="38"/>
      <c r="B43" s="39" t="s">
        <v>71</v>
      </c>
      <c r="C43" s="38"/>
      <c r="E43" s="65" t="s">
        <v>200</v>
      </c>
      <c r="F43" s="41">
        <v>49704000</v>
      </c>
      <c r="G43" s="42">
        <v>0</v>
      </c>
      <c r="H43" s="43">
        <v>2103000</v>
      </c>
      <c r="I43" s="43">
        <v>0</v>
      </c>
      <c r="J43" s="43">
        <v>0</v>
      </c>
      <c r="K43" s="43">
        <v>0</v>
      </c>
      <c r="L43" s="43">
        <v>54979000</v>
      </c>
      <c r="M43" s="43">
        <v>2828000</v>
      </c>
      <c r="N43" s="43">
        <v>355874000</v>
      </c>
      <c r="O43" s="44">
        <v>0</v>
      </c>
      <c r="P43" s="67">
        <f t="shared" si="3"/>
        <v>465488000</v>
      </c>
    </row>
    <row r="44" spans="1:16" s="40" customFormat="1" ht="24.75" customHeight="1">
      <c r="A44" s="38"/>
      <c r="B44" s="39" t="s">
        <v>72</v>
      </c>
      <c r="C44" s="38"/>
      <c r="E44" s="65" t="s">
        <v>201</v>
      </c>
      <c r="F44" s="41">
        <v>34089000</v>
      </c>
      <c r="G44" s="42">
        <v>0</v>
      </c>
      <c r="H44" s="43">
        <v>1572000</v>
      </c>
      <c r="I44" s="43">
        <v>0</v>
      </c>
      <c r="J44" s="43">
        <v>0</v>
      </c>
      <c r="K44" s="43">
        <v>0</v>
      </c>
      <c r="L44" s="43">
        <v>69520000</v>
      </c>
      <c r="M44" s="43">
        <v>3093000</v>
      </c>
      <c r="N44" s="43">
        <v>328910000</v>
      </c>
      <c r="O44" s="44">
        <v>505000</v>
      </c>
      <c r="P44" s="67">
        <f t="shared" si="3"/>
        <v>437689000</v>
      </c>
    </row>
    <row r="45" spans="1:16" s="40" customFormat="1" ht="24.75" customHeight="1">
      <c r="A45" s="38"/>
      <c r="B45" s="39" t="s">
        <v>73</v>
      </c>
      <c r="C45" s="38"/>
      <c r="E45" s="65" t="s">
        <v>202</v>
      </c>
      <c r="F45" s="41">
        <v>22749000</v>
      </c>
      <c r="G45" s="42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2320000</v>
      </c>
      <c r="N45" s="43">
        <v>107167000</v>
      </c>
      <c r="O45" s="44">
        <v>750000</v>
      </c>
      <c r="P45" s="67">
        <f t="shared" si="3"/>
        <v>132986000</v>
      </c>
    </row>
    <row r="46" spans="1:16" s="40" customFormat="1" ht="24.75" customHeight="1">
      <c r="A46" s="38"/>
      <c r="B46" s="39" t="s">
        <v>74</v>
      </c>
      <c r="C46" s="38"/>
      <c r="E46" s="65" t="s">
        <v>203</v>
      </c>
      <c r="F46" s="41">
        <v>19900000</v>
      </c>
      <c r="G46" s="42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2354000</v>
      </c>
      <c r="N46" s="43">
        <v>122362000</v>
      </c>
      <c r="O46" s="44">
        <v>0</v>
      </c>
      <c r="P46" s="67">
        <f t="shared" si="3"/>
        <v>144616000</v>
      </c>
    </row>
    <row r="47" spans="1:16" s="40" customFormat="1" ht="24.75" customHeight="1">
      <c r="A47" s="38"/>
      <c r="B47" s="39" t="s">
        <v>75</v>
      </c>
      <c r="C47" s="38"/>
      <c r="E47" s="65" t="s">
        <v>204</v>
      </c>
      <c r="F47" s="41">
        <v>35146000</v>
      </c>
      <c r="G47" s="42">
        <v>0</v>
      </c>
      <c r="H47" s="43">
        <v>3000</v>
      </c>
      <c r="I47" s="43">
        <v>0</v>
      </c>
      <c r="J47" s="43">
        <v>0</v>
      </c>
      <c r="K47" s="43">
        <v>0</v>
      </c>
      <c r="L47" s="43">
        <v>40444000</v>
      </c>
      <c r="M47" s="43">
        <v>1889000</v>
      </c>
      <c r="N47" s="43">
        <v>227115000</v>
      </c>
      <c r="O47" s="44">
        <v>1000000</v>
      </c>
      <c r="P47" s="67">
        <f t="shared" si="3"/>
        <v>305597000</v>
      </c>
    </row>
    <row r="48" spans="1:16" s="40" customFormat="1" ht="24.75" customHeight="1">
      <c r="A48" s="38"/>
      <c r="B48" s="39" t="s">
        <v>76</v>
      </c>
      <c r="C48" s="38"/>
      <c r="E48" s="65" t="s">
        <v>205</v>
      </c>
      <c r="F48" s="41">
        <v>30243000</v>
      </c>
      <c r="G48" s="42">
        <v>0</v>
      </c>
      <c r="H48" s="43">
        <v>808000</v>
      </c>
      <c r="I48" s="43">
        <v>0</v>
      </c>
      <c r="J48" s="43">
        <v>0</v>
      </c>
      <c r="K48" s="43">
        <v>0</v>
      </c>
      <c r="L48" s="43">
        <v>38881000</v>
      </c>
      <c r="M48" s="43">
        <v>3160000</v>
      </c>
      <c r="N48" s="43">
        <v>384556000</v>
      </c>
      <c r="O48" s="44">
        <v>0</v>
      </c>
      <c r="P48" s="67">
        <f aca="true" t="shared" si="4" ref="P48:P79">O48+N48+M48+L48+K48+J48+I48+H48+G48+F48</f>
        <v>457648000</v>
      </c>
    </row>
    <row r="49" spans="1:16" s="40" customFormat="1" ht="24.75" customHeight="1">
      <c r="A49" s="38"/>
      <c r="B49" s="39" t="s">
        <v>77</v>
      </c>
      <c r="C49" s="38"/>
      <c r="E49" s="65" t="s">
        <v>206</v>
      </c>
      <c r="F49" s="41">
        <v>30787000</v>
      </c>
      <c r="G49" s="42">
        <v>0</v>
      </c>
      <c r="H49" s="43">
        <v>0</v>
      </c>
      <c r="I49" s="43">
        <v>0</v>
      </c>
      <c r="J49" s="43">
        <v>0</v>
      </c>
      <c r="K49" s="43">
        <v>0</v>
      </c>
      <c r="L49" s="43">
        <v>63912000</v>
      </c>
      <c r="M49" s="43">
        <v>2543000</v>
      </c>
      <c r="N49" s="43">
        <v>348618000</v>
      </c>
      <c r="O49" s="44">
        <v>150000</v>
      </c>
      <c r="P49" s="67">
        <f t="shared" si="4"/>
        <v>446010000</v>
      </c>
    </row>
    <row r="50" spans="1:16" s="40" customFormat="1" ht="24.75" customHeight="1">
      <c r="A50" s="38"/>
      <c r="B50" s="39" t="s">
        <v>78</v>
      </c>
      <c r="C50" s="38"/>
      <c r="E50" s="65" t="s">
        <v>207</v>
      </c>
      <c r="F50" s="41">
        <v>28040000</v>
      </c>
      <c r="G50" s="42">
        <v>0</v>
      </c>
      <c r="H50" s="43">
        <v>2038000</v>
      </c>
      <c r="I50" s="43">
        <v>0</v>
      </c>
      <c r="J50" s="43">
        <v>0</v>
      </c>
      <c r="K50" s="43">
        <v>0</v>
      </c>
      <c r="L50" s="43">
        <v>33749000</v>
      </c>
      <c r="M50" s="43">
        <v>2193000</v>
      </c>
      <c r="N50" s="43">
        <v>244702000</v>
      </c>
      <c r="O50" s="44">
        <v>300000</v>
      </c>
      <c r="P50" s="67">
        <f t="shared" si="4"/>
        <v>311022000</v>
      </c>
    </row>
    <row r="51" spans="1:16" s="40" customFormat="1" ht="24.75" customHeight="1">
      <c r="A51" s="38"/>
      <c r="B51" s="39" t="s">
        <v>79</v>
      </c>
      <c r="C51" s="38"/>
      <c r="E51" s="65" t="s">
        <v>208</v>
      </c>
      <c r="F51" s="41">
        <v>38439000</v>
      </c>
      <c r="G51" s="42">
        <v>0</v>
      </c>
      <c r="H51" s="43">
        <v>3856000</v>
      </c>
      <c r="I51" s="43">
        <v>0</v>
      </c>
      <c r="J51" s="43">
        <v>0</v>
      </c>
      <c r="K51" s="43">
        <v>0</v>
      </c>
      <c r="L51" s="43">
        <v>47028000</v>
      </c>
      <c r="M51" s="43">
        <v>2686000</v>
      </c>
      <c r="N51" s="43">
        <v>319913000</v>
      </c>
      <c r="O51" s="44">
        <v>200000</v>
      </c>
      <c r="P51" s="67">
        <f t="shared" si="4"/>
        <v>412122000</v>
      </c>
    </row>
    <row r="52" spans="1:16" s="40" customFormat="1" ht="24.75" customHeight="1">
      <c r="A52" s="38"/>
      <c r="B52" s="39" t="s">
        <v>80</v>
      </c>
      <c r="C52" s="38"/>
      <c r="E52" s="65" t="s">
        <v>209</v>
      </c>
      <c r="F52" s="41">
        <v>48384000</v>
      </c>
      <c r="G52" s="42">
        <v>0</v>
      </c>
      <c r="H52" s="43">
        <v>0</v>
      </c>
      <c r="I52" s="43">
        <v>0</v>
      </c>
      <c r="J52" s="43">
        <v>0</v>
      </c>
      <c r="K52" s="43">
        <v>0</v>
      </c>
      <c r="L52" s="43">
        <v>74511000</v>
      </c>
      <c r="M52" s="43">
        <v>1891000</v>
      </c>
      <c r="N52" s="43">
        <v>365222000</v>
      </c>
      <c r="O52" s="44">
        <v>0</v>
      </c>
      <c r="P52" s="67">
        <f t="shared" si="4"/>
        <v>490008000</v>
      </c>
    </row>
    <row r="53" spans="1:16" s="40" customFormat="1" ht="24.75" customHeight="1">
      <c r="A53" s="38"/>
      <c r="B53" s="39" t="s">
        <v>81</v>
      </c>
      <c r="C53" s="38"/>
      <c r="E53" s="65" t="s">
        <v>210</v>
      </c>
      <c r="F53" s="41">
        <v>21028000</v>
      </c>
      <c r="G53" s="42">
        <v>0</v>
      </c>
      <c r="H53" s="43">
        <v>2264000</v>
      </c>
      <c r="I53" s="43">
        <v>0</v>
      </c>
      <c r="J53" s="43">
        <v>0</v>
      </c>
      <c r="K53" s="43">
        <v>0</v>
      </c>
      <c r="L53" s="43">
        <v>10770000</v>
      </c>
      <c r="M53" s="43">
        <v>1506000</v>
      </c>
      <c r="N53" s="43">
        <v>221651000</v>
      </c>
      <c r="O53" s="44">
        <v>0</v>
      </c>
      <c r="P53" s="67">
        <f t="shared" si="4"/>
        <v>257219000</v>
      </c>
    </row>
    <row r="54" spans="1:16" s="40" customFormat="1" ht="24.75" customHeight="1">
      <c r="A54" s="38"/>
      <c r="B54" s="39" t="s">
        <v>82</v>
      </c>
      <c r="C54" s="38"/>
      <c r="E54" s="65" t="s">
        <v>211</v>
      </c>
      <c r="F54" s="41">
        <v>37641000</v>
      </c>
      <c r="G54" s="42">
        <v>0</v>
      </c>
      <c r="H54" s="43">
        <v>3232000</v>
      </c>
      <c r="I54" s="43">
        <v>0</v>
      </c>
      <c r="J54" s="43">
        <v>0</v>
      </c>
      <c r="K54" s="43">
        <v>0</v>
      </c>
      <c r="L54" s="43">
        <v>66370000</v>
      </c>
      <c r="M54" s="43">
        <v>4184000</v>
      </c>
      <c r="N54" s="43">
        <v>387667000</v>
      </c>
      <c r="O54" s="44">
        <v>0</v>
      </c>
      <c r="P54" s="67">
        <f t="shared" si="4"/>
        <v>499094000</v>
      </c>
    </row>
    <row r="55" spans="1:16" s="40" customFormat="1" ht="24.75" customHeight="1">
      <c r="A55" s="38"/>
      <c r="B55" s="39" t="s">
        <v>83</v>
      </c>
      <c r="C55" s="38"/>
      <c r="E55" s="65" t="s">
        <v>212</v>
      </c>
      <c r="F55" s="41">
        <v>32529000</v>
      </c>
      <c r="G55" s="42">
        <v>0</v>
      </c>
      <c r="H55" s="43">
        <v>0</v>
      </c>
      <c r="I55" s="43">
        <v>0</v>
      </c>
      <c r="J55" s="43">
        <v>0</v>
      </c>
      <c r="K55" s="43">
        <v>0</v>
      </c>
      <c r="L55" s="43">
        <v>102000</v>
      </c>
      <c r="M55" s="43">
        <v>3074000</v>
      </c>
      <c r="N55" s="43">
        <v>343837000</v>
      </c>
      <c r="O55" s="44">
        <v>0</v>
      </c>
      <c r="P55" s="67">
        <f t="shared" si="4"/>
        <v>379542000</v>
      </c>
    </row>
    <row r="56" spans="1:16" s="40" customFormat="1" ht="24.75" customHeight="1">
      <c r="A56" s="38"/>
      <c r="B56" s="39" t="s">
        <v>84</v>
      </c>
      <c r="C56" s="38"/>
      <c r="E56" s="65" t="s">
        <v>213</v>
      </c>
      <c r="F56" s="41">
        <v>32658000</v>
      </c>
      <c r="G56" s="42">
        <v>0</v>
      </c>
      <c r="H56" s="43">
        <v>0</v>
      </c>
      <c r="I56" s="43">
        <v>0</v>
      </c>
      <c r="J56" s="43">
        <v>0</v>
      </c>
      <c r="K56" s="43">
        <v>0</v>
      </c>
      <c r="L56" s="43">
        <v>53395000</v>
      </c>
      <c r="M56" s="43">
        <v>1938000</v>
      </c>
      <c r="N56" s="43">
        <v>303951000</v>
      </c>
      <c r="O56" s="44">
        <v>0</v>
      </c>
      <c r="P56" s="67">
        <f t="shared" si="4"/>
        <v>391942000</v>
      </c>
    </row>
    <row r="57" spans="1:16" s="40" customFormat="1" ht="24.75" customHeight="1">
      <c r="A57" s="38"/>
      <c r="B57" s="39" t="s">
        <v>85</v>
      </c>
      <c r="C57" s="38"/>
      <c r="E57" s="65" t="s">
        <v>214</v>
      </c>
      <c r="F57" s="41">
        <v>24904000</v>
      </c>
      <c r="G57" s="42">
        <v>0</v>
      </c>
      <c r="H57" s="43">
        <v>530000</v>
      </c>
      <c r="I57" s="43">
        <v>0</v>
      </c>
      <c r="J57" s="43">
        <v>0</v>
      </c>
      <c r="K57" s="43">
        <v>0</v>
      </c>
      <c r="L57" s="43">
        <v>14588000</v>
      </c>
      <c r="M57" s="43">
        <v>2829000</v>
      </c>
      <c r="N57" s="43">
        <v>248639000</v>
      </c>
      <c r="O57" s="44">
        <v>102000</v>
      </c>
      <c r="P57" s="67">
        <f t="shared" si="4"/>
        <v>291592000</v>
      </c>
    </row>
    <row r="58" spans="1:16" s="40" customFormat="1" ht="24.75" customHeight="1">
      <c r="A58" s="38"/>
      <c r="B58" s="39" t="s">
        <v>86</v>
      </c>
      <c r="C58" s="38"/>
      <c r="E58" s="65" t="s">
        <v>215</v>
      </c>
      <c r="F58" s="41">
        <v>26065000</v>
      </c>
      <c r="G58" s="42">
        <v>0</v>
      </c>
      <c r="H58" s="43">
        <v>280000</v>
      </c>
      <c r="I58" s="43">
        <v>0</v>
      </c>
      <c r="J58" s="43">
        <v>0</v>
      </c>
      <c r="K58" s="43">
        <v>0</v>
      </c>
      <c r="L58" s="43">
        <v>41148000</v>
      </c>
      <c r="M58" s="43">
        <v>1576000</v>
      </c>
      <c r="N58" s="43">
        <v>204595000</v>
      </c>
      <c r="O58" s="44">
        <v>0</v>
      </c>
      <c r="P58" s="67">
        <f t="shared" si="4"/>
        <v>273664000</v>
      </c>
    </row>
    <row r="59" spans="1:16" s="40" customFormat="1" ht="24.75" customHeight="1">
      <c r="A59" s="38"/>
      <c r="B59" s="39" t="s">
        <v>87</v>
      </c>
      <c r="C59" s="38"/>
      <c r="E59" s="65" t="s">
        <v>216</v>
      </c>
      <c r="F59" s="41">
        <v>30651000</v>
      </c>
      <c r="G59" s="42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2296000</v>
      </c>
      <c r="N59" s="43">
        <v>211035000</v>
      </c>
      <c r="O59" s="44">
        <v>100000</v>
      </c>
      <c r="P59" s="67">
        <f t="shared" si="4"/>
        <v>244082000</v>
      </c>
    </row>
    <row r="60" spans="1:16" s="40" customFormat="1" ht="24.75" customHeight="1">
      <c r="A60" s="38"/>
      <c r="B60" s="39" t="s">
        <v>88</v>
      </c>
      <c r="C60" s="38"/>
      <c r="E60" s="65" t="s">
        <v>217</v>
      </c>
      <c r="F60" s="41">
        <v>18528000</v>
      </c>
      <c r="G60" s="42">
        <v>0</v>
      </c>
      <c r="H60" s="43">
        <v>353000</v>
      </c>
      <c r="I60" s="43">
        <v>0</v>
      </c>
      <c r="J60" s="43">
        <v>0</v>
      </c>
      <c r="K60" s="43">
        <v>0</v>
      </c>
      <c r="L60" s="43">
        <v>17596000</v>
      </c>
      <c r="M60" s="43">
        <v>1126000</v>
      </c>
      <c r="N60" s="43">
        <v>190952000</v>
      </c>
      <c r="O60" s="44">
        <v>0</v>
      </c>
      <c r="P60" s="67">
        <f t="shared" si="4"/>
        <v>228555000</v>
      </c>
    </row>
    <row r="61" spans="1:16" s="40" customFormat="1" ht="24.75" customHeight="1">
      <c r="A61" s="38"/>
      <c r="B61" s="39" t="s">
        <v>89</v>
      </c>
      <c r="C61" s="38"/>
      <c r="E61" s="65" t="s">
        <v>218</v>
      </c>
      <c r="F61" s="41">
        <v>62148000</v>
      </c>
      <c r="G61" s="42">
        <v>0</v>
      </c>
      <c r="H61" s="43">
        <v>1189000</v>
      </c>
      <c r="I61" s="43">
        <v>0</v>
      </c>
      <c r="J61" s="43">
        <v>0</v>
      </c>
      <c r="K61" s="43">
        <v>0</v>
      </c>
      <c r="L61" s="43">
        <v>26240000</v>
      </c>
      <c r="M61" s="43">
        <v>3595000</v>
      </c>
      <c r="N61" s="43">
        <v>314632000</v>
      </c>
      <c r="O61" s="44">
        <v>0</v>
      </c>
      <c r="P61" s="67">
        <f t="shared" si="4"/>
        <v>407804000</v>
      </c>
    </row>
    <row r="62" spans="1:16" s="40" customFormat="1" ht="24.75" customHeight="1">
      <c r="A62" s="38"/>
      <c r="B62" s="39" t="s">
        <v>90</v>
      </c>
      <c r="C62" s="38"/>
      <c r="E62" s="65" t="s">
        <v>219</v>
      </c>
      <c r="F62" s="41">
        <v>20783000</v>
      </c>
      <c r="G62" s="42">
        <v>0</v>
      </c>
      <c r="H62" s="43">
        <v>3265000</v>
      </c>
      <c r="I62" s="43">
        <v>0</v>
      </c>
      <c r="J62" s="43">
        <v>0</v>
      </c>
      <c r="K62" s="43">
        <v>0</v>
      </c>
      <c r="L62" s="43">
        <v>0</v>
      </c>
      <c r="M62" s="43">
        <v>2217000</v>
      </c>
      <c r="N62" s="43">
        <v>176254000</v>
      </c>
      <c r="O62" s="44">
        <v>0</v>
      </c>
      <c r="P62" s="67">
        <f t="shared" si="4"/>
        <v>202519000</v>
      </c>
    </row>
    <row r="63" spans="1:16" s="40" customFormat="1" ht="24.75" customHeight="1">
      <c r="A63" s="38"/>
      <c r="B63" s="39" t="s">
        <v>91</v>
      </c>
      <c r="C63" s="38"/>
      <c r="E63" s="65" t="s">
        <v>220</v>
      </c>
      <c r="F63" s="41">
        <v>24060000</v>
      </c>
      <c r="G63" s="42">
        <v>0</v>
      </c>
      <c r="H63" s="43">
        <v>1936000</v>
      </c>
      <c r="I63" s="43">
        <v>0</v>
      </c>
      <c r="J63" s="43">
        <v>0</v>
      </c>
      <c r="K63" s="43">
        <v>0</v>
      </c>
      <c r="L63" s="43">
        <v>25000</v>
      </c>
      <c r="M63" s="43">
        <v>3680000</v>
      </c>
      <c r="N63" s="43">
        <v>225762000</v>
      </c>
      <c r="O63" s="44">
        <v>100000</v>
      </c>
      <c r="P63" s="67">
        <f t="shared" si="4"/>
        <v>255563000</v>
      </c>
    </row>
    <row r="64" spans="1:16" s="40" customFormat="1" ht="24.75" customHeight="1">
      <c r="A64" s="38"/>
      <c r="B64" s="39" t="s">
        <v>92</v>
      </c>
      <c r="C64" s="38"/>
      <c r="E64" s="65" t="s">
        <v>221</v>
      </c>
      <c r="F64" s="41">
        <v>27875000</v>
      </c>
      <c r="G64" s="42">
        <v>0</v>
      </c>
      <c r="H64" s="43">
        <v>6709000</v>
      </c>
      <c r="I64" s="43">
        <v>0</v>
      </c>
      <c r="J64" s="43">
        <v>0</v>
      </c>
      <c r="K64" s="43">
        <v>0</v>
      </c>
      <c r="L64" s="43">
        <v>43201000</v>
      </c>
      <c r="M64" s="43">
        <v>2138000</v>
      </c>
      <c r="N64" s="43">
        <v>236976000</v>
      </c>
      <c r="O64" s="44">
        <v>0</v>
      </c>
      <c r="P64" s="67">
        <f t="shared" si="4"/>
        <v>316899000</v>
      </c>
    </row>
    <row r="65" spans="1:16" s="40" customFormat="1" ht="24.75" customHeight="1">
      <c r="A65" s="38"/>
      <c r="B65" s="39" t="s">
        <v>93</v>
      </c>
      <c r="C65" s="38"/>
      <c r="E65" s="65" t="s">
        <v>222</v>
      </c>
      <c r="F65" s="41">
        <v>52916000</v>
      </c>
      <c r="G65" s="42">
        <v>0</v>
      </c>
      <c r="H65" s="43">
        <v>0</v>
      </c>
      <c r="I65" s="43">
        <v>0</v>
      </c>
      <c r="J65" s="43">
        <v>0</v>
      </c>
      <c r="K65" s="43">
        <v>0</v>
      </c>
      <c r="L65" s="43">
        <v>1825000</v>
      </c>
      <c r="M65" s="43">
        <v>2682000</v>
      </c>
      <c r="N65" s="43">
        <v>295033000</v>
      </c>
      <c r="O65" s="44">
        <v>0</v>
      </c>
      <c r="P65" s="67">
        <f t="shared" si="4"/>
        <v>352456000</v>
      </c>
    </row>
    <row r="66" spans="1:16" s="40" customFormat="1" ht="24.75" customHeight="1">
      <c r="A66" s="38"/>
      <c r="B66" s="39" t="s">
        <v>94</v>
      </c>
      <c r="C66" s="38"/>
      <c r="E66" s="65" t="s">
        <v>223</v>
      </c>
      <c r="F66" s="41">
        <v>27991000</v>
      </c>
      <c r="G66" s="42">
        <v>0</v>
      </c>
      <c r="H66" s="43">
        <v>0</v>
      </c>
      <c r="I66" s="43">
        <v>0</v>
      </c>
      <c r="J66" s="43">
        <v>0</v>
      </c>
      <c r="K66" s="43">
        <v>0</v>
      </c>
      <c r="L66" s="43">
        <v>44592000</v>
      </c>
      <c r="M66" s="43">
        <v>2286000</v>
      </c>
      <c r="N66" s="43">
        <v>246543000</v>
      </c>
      <c r="O66" s="44">
        <v>0</v>
      </c>
      <c r="P66" s="67">
        <f t="shared" si="4"/>
        <v>321412000</v>
      </c>
    </row>
    <row r="67" spans="1:16" s="40" customFormat="1" ht="24.75" customHeight="1">
      <c r="A67" s="38"/>
      <c r="B67" s="39" t="s">
        <v>95</v>
      </c>
      <c r="C67" s="38"/>
      <c r="E67" s="65" t="s">
        <v>224</v>
      </c>
      <c r="F67" s="41">
        <v>24127000</v>
      </c>
      <c r="G67" s="42">
        <v>0</v>
      </c>
      <c r="H67" s="43">
        <v>3783000</v>
      </c>
      <c r="I67" s="43">
        <v>0</v>
      </c>
      <c r="J67" s="43">
        <v>0</v>
      </c>
      <c r="K67" s="43">
        <v>0</v>
      </c>
      <c r="L67" s="43">
        <v>6492000</v>
      </c>
      <c r="M67" s="43">
        <v>2461000</v>
      </c>
      <c r="N67" s="43">
        <v>266360000</v>
      </c>
      <c r="O67" s="44">
        <v>0</v>
      </c>
      <c r="P67" s="67">
        <f t="shared" si="4"/>
        <v>303223000</v>
      </c>
    </row>
    <row r="68" spans="1:16" s="40" customFormat="1" ht="24.75" customHeight="1">
      <c r="A68" s="38"/>
      <c r="B68" s="39" t="s">
        <v>96</v>
      </c>
      <c r="C68" s="38"/>
      <c r="E68" s="65" t="s">
        <v>225</v>
      </c>
      <c r="F68" s="41">
        <v>40844000</v>
      </c>
      <c r="G68" s="42">
        <v>0</v>
      </c>
      <c r="H68" s="43">
        <v>0</v>
      </c>
      <c r="I68" s="43">
        <v>0</v>
      </c>
      <c r="J68" s="43">
        <v>0</v>
      </c>
      <c r="K68" s="43">
        <v>0</v>
      </c>
      <c r="L68" s="43">
        <v>96379000</v>
      </c>
      <c r="M68" s="43">
        <v>4318000</v>
      </c>
      <c r="N68" s="43">
        <v>324380000</v>
      </c>
      <c r="O68" s="44">
        <v>200000</v>
      </c>
      <c r="P68" s="67">
        <f t="shared" si="4"/>
        <v>466121000</v>
      </c>
    </row>
    <row r="69" spans="1:16" s="40" customFormat="1" ht="24.75" customHeight="1">
      <c r="A69" s="38"/>
      <c r="B69" s="39" t="s">
        <v>97</v>
      </c>
      <c r="C69" s="38"/>
      <c r="E69" s="65" t="s">
        <v>226</v>
      </c>
      <c r="F69" s="41">
        <v>13301000</v>
      </c>
      <c r="G69" s="42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1861000</v>
      </c>
      <c r="N69" s="43">
        <v>84770000</v>
      </c>
      <c r="O69" s="44">
        <v>100000</v>
      </c>
      <c r="P69" s="67">
        <f t="shared" si="4"/>
        <v>100032000</v>
      </c>
    </row>
    <row r="70" spans="1:16" s="40" customFormat="1" ht="24.75" customHeight="1">
      <c r="A70" s="38"/>
      <c r="B70" s="39" t="s">
        <v>98</v>
      </c>
      <c r="C70" s="38"/>
      <c r="E70" s="65" t="s">
        <v>227</v>
      </c>
      <c r="F70" s="41">
        <v>19486000</v>
      </c>
      <c r="G70" s="42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2338000</v>
      </c>
      <c r="N70" s="43">
        <v>166111000</v>
      </c>
      <c r="O70" s="44">
        <v>0</v>
      </c>
      <c r="P70" s="67">
        <f t="shared" si="4"/>
        <v>187935000</v>
      </c>
    </row>
    <row r="71" spans="1:16" s="40" customFormat="1" ht="24.75" customHeight="1">
      <c r="A71" s="38"/>
      <c r="B71" s="39" t="s">
        <v>99</v>
      </c>
      <c r="C71" s="38"/>
      <c r="E71" s="65" t="s">
        <v>228</v>
      </c>
      <c r="F71" s="41">
        <v>37345000</v>
      </c>
      <c r="G71" s="42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3003000</v>
      </c>
      <c r="N71" s="43">
        <v>153632000</v>
      </c>
      <c r="O71" s="44">
        <v>0</v>
      </c>
      <c r="P71" s="67">
        <f t="shared" si="4"/>
        <v>193980000</v>
      </c>
    </row>
    <row r="72" spans="1:16" s="40" customFormat="1" ht="24.75" customHeight="1">
      <c r="A72" s="38"/>
      <c r="B72" s="39" t="s">
        <v>100</v>
      </c>
      <c r="C72" s="38"/>
      <c r="E72" s="65" t="s">
        <v>229</v>
      </c>
      <c r="F72" s="41">
        <v>19255000</v>
      </c>
      <c r="G72" s="42">
        <v>0</v>
      </c>
      <c r="H72" s="43">
        <v>11000</v>
      </c>
      <c r="I72" s="43">
        <v>0</v>
      </c>
      <c r="J72" s="43">
        <v>0</v>
      </c>
      <c r="K72" s="43">
        <v>0</v>
      </c>
      <c r="L72" s="43">
        <v>45480000</v>
      </c>
      <c r="M72" s="43">
        <v>1638000</v>
      </c>
      <c r="N72" s="43">
        <v>215987000</v>
      </c>
      <c r="O72" s="44">
        <v>0</v>
      </c>
      <c r="P72" s="67">
        <f t="shared" si="4"/>
        <v>282371000</v>
      </c>
    </row>
    <row r="73" spans="1:16" s="40" customFormat="1" ht="24.75" customHeight="1">
      <c r="A73" s="38"/>
      <c r="B73" s="39" t="s">
        <v>101</v>
      </c>
      <c r="C73" s="38"/>
      <c r="E73" s="65" t="s">
        <v>230</v>
      </c>
      <c r="F73" s="41">
        <v>10568000</v>
      </c>
      <c r="G73" s="42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1509000</v>
      </c>
      <c r="N73" s="43">
        <v>203962000</v>
      </c>
      <c r="O73" s="44">
        <v>0</v>
      </c>
      <c r="P73" s="67">
        <f t="shared" si="4"/>
        <v>216039000</v>
      </c>
    </row>
    <row r="74" spans="1:16" s="40" customFormat="1" ht="24.75" customHeight="1">
      <c r="A74" s="38"/>
      <c r="B74" s="39" t="s">
        <v>102</v>
      </c>
      <c r="C74" s="38"/>
      <c r="E74" s="65" t="s">
        <v>231</v>
      </c>
      <c r="F74" s="41">
        <v>30862000</v>
      </c>
      <c r="G74" s="42">
        <v>0</v>
      </c>
      <c r="H74" s="43">
        <v>0</v>
      </c>
      <c r="I74" s="43">
        <v>0</v>
      </c>
      <c r="J74" s="43">
        <v>0</v>
      </c>
      <c r="K74" s="43">
        <v>0</v>
      </c>
      <c r="L74" s="43">
        <v>1613000</v>
      </c>
      <c r="M74" s="43">
        <v>1731000</v>
      </c>
      <c r="N74" s="43">
        <v>144893000</v>
      </c>
      <c r="O74" s="44">
        <v>0</v>
      </c>
      <c r="P74" s="67">
        <f t="shared" si="4"/>
        <v>179099000</v>
      </c>
    </row>
    <row r="75" spans="1:16" s="40" customFormat="1" ht="24.75" customHeight="1">
      <c r="A75" s="38"/>
      <c r="B75" s="39" t="s">
        <v>103</v>
      </c>
      <c r="C75" s="38"/>
      <c r="E75" s="65" t="s">
        <v>232</v>
      </c>
      <c r="F75" s="41">
        <v>17144000</v>
      </c>
      <c r="G75" s="42">
        <v>0</v>
      </c>
      <c r="H75" s="43">
        <v>0</v>
      </c>
      <c r="I75" s="43">
        <v>0</v>
      </c>
      <c r="J75" s="43">
        <v>0</v>
      </c>
      <c r="K75" s="43">
        <v>0</v>
      </c>
      <c r="L75" s="43">
        <v>7408000</v>
      </c>
      <c r="M75" s="43">
        <v>2061000</v>
      </c>
      <c r="N75" s="43">
        <v>216644000</v>
      </c>
      <c r="O75" s="44">
        <v>0</v>
      </c>
      <c r="P75" s="67">
        <f t="shared" si="4"/>
        <v>243257000</v>
      </c>
    </row>
    <row r="76" spans="1:16" s="40" customFormat="1" ht="24.75" customHeight="1">
      <c r="A76" s="38"/>
      <c r="B76" s="39" t="s">
        <v>104</v>
      </c>
      <c r="C76" s="38"/>
      <c r="E76" s="65" t="s">
        <v>233</v>
      </c>
      <c r="F76" s="41">
        <v>18376000</v>
      </c>
      <c r="G76" s="42">
        <v>0</v>
      </c>
      <c r="H76" s="43">
        <v>0</v>
      </c>
      <c r="I76" s="43">
        <v>0</v>
      </c>
      <c r="J76" s="43">
        <v>0</v>
      </c>
      <c r="K76" s="43">
        <v>0</v>
      </c>
      <c r="L76" s="43">
        <v>17294000</v>
      </c>
      <c r="M76" s="43">
        <v>1963000</v>
      </c>
      <c r="N76" s="43">
        <v>208426000</v>
      </c>
      <c r="O76" s="44">
        <v>0</v>
      </c>
      <c r="P76" s="67">
        <f t="shared" si="4"/>
        <v>246059000</v>
      </c>
    </row>
    <row r="77" spans="1:16" s="40" customFormat="1" ht="24.75" customHeight="1">
      <c r="A77" s="38"/>
      <c r="B77" s="39" t="s">
        <v>105</v>
      </c>
      <c r="C77" s="38"/>
      <c r="E77" s="65" t="s">
        <v>234</v>
      </c>
      <c r="F77" s="41">
        <v>33551000</v>
      </c>
      <c r="G77" s="42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1222000</v>
      </c>
      <c r="N77" s="43">
        <v>168354000</v>
      </c>
      <c r="O77" s="44">
        <v>0</v>
      </c>
      <c r="P77" s="67">
        <f t="shared" si="4"/>
        <v>203127000</v>
      </c>
    </row>
    <row r="78" spans="1:16" s="40" customFormat="1" ht="24.75" customHeight="1">
      <c r="A78" s="38"/>
      <c r="B78" s="39" t="s">
        <v>106</v>
      </c>
      <c r="C78" s="38"/>
      <c r="E78" s="65" t="s">
        <v>235</v>
      </c>
      <c r="F78" s="41">
        <v>14602000</v>
      </c>
      <c r="G78" s="42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1858000</v>
      </c>
      <c r="N78" s="43">
        <v>158665000</v>
      </c>
      <c r="O78" s="44">
        <v>4000</v>
      </c>
      <c r="P78" s="67">
        <f t="shared" si="4"/>
        <v>175129000</v>
      </c>
    </row>
    <row r="79" spans="1:16" s="40" customFormat="1" ht="24.75" customHeight="1">
      <c r="A79" s="38"/>
      <c r="B79" s="39" t="s">
        <v>107</v>
      </c>
      <c r="C79" s="38"/>
      <c r="E79" s="65" t="s">
        <v>236</v>
      </c>
      <c r="F79" s="41">
        <v>17185000</v>
      </c>
      <c r="G79" s="42">
        <v>0</v>
      </c>
      <c r="H79" s="43">
        <v>0</v>
      </c>
      <c r="I79" s="43">
        <v>0</v>
      </c>
      <c r="J79" s="43">
        <v>0</v>
      </c>
      <c r="K79" s="43">
        <v>0</v>
      </c>
      <c r="L79" s="43">
        <v>5707000</v>
      </c>
      <c r="M79" s="43">
        <v>1543000</v>
      </c>
      <c r="N79" s="43">
        <v>173466000</v>
      </c>
      <c r="O79" s="44">
        <v>250000</v>
      </c>
      <c r="P79" s="67">
        <f t="shared" si="4"/>
        <v>198151000</v>
      </c>
    </row>
    <row r="80" spans="1:16" s="40" customFormat="1" ht="24.75" customHeight="1">
      <c r="A80" s="38"/>
      <c r="B80" s="39" t="s">
        <v>108</v>
      </c>
      <c r="C80" s="38"/>
      <c r="E80" s="65" t="s">
        <v>237</v>
      </c>
      <c r="F80" s="41">
        <v>15731000</v>
      </c>
      <c r="G80" s="42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7714000</v>
      </c>
      <c r="N80" s="43">
        <v>159674000</v>
      </c>
      <c r="O80" s="44">
        <v>0</v>
      </c>
      <c r="P80" s="67">
        <f aca="true" t="shared" si="5" ref="P80:P111">O80+N80+M80+L80+K80+J80+I80+H80+G80+F80</f>
        <v>183119000</v>
      </c>
    </row>
    <row r="81" spans="1:16" s="40" customFormat="1" ht="24.75" customHeight="1">
      <c r="A81" s="38"/>
      <c r="B81" s="39" t="s">
        <v>109</v>
      </c>
      <c r="C81" s="38"/>
      <c r="E81" s="65" t="s">
        <v>238</v>
      </c>
      <c r="F81" s="41">
        <v>20419000</v>
      </c>
      <c r="G81" s="42">
        <v>0</v>
      </c>
      <c r="H81" s="43">
        <v>0</v>
      </c>
      <c r="I81" s="43">
        <v>0</v>
      </c>
      <c r="J81" s="43">
        <v>0</v>
      </c>
      <c r="K81" s="43">
        <v>0</v>
      </c>
      <c r="L81" s="43">
        <v>25541000</v>
      </c>
      <c r="M81" s="43">
        <v>1435000</v>
      </c>
      <c r="N81" s="43">
        <v>148418000</v>
      </c>
      <c r="O81" s="44">
        <v>0</v>
      </c>
      <c r="P81" s="67">
        <f t="shared" si="5"/>
        <v>195813000</v>
      </c>
    </row>
    <row r="82" spans="1:16" s="40" customFormat="1" ht="24.75" customHeight="1">
      <c r="A82" s="38"/>
      <c r="B82" s="39" t="s">
        <v>110</v>
      </c>
      <c r="C82" s="38"/>
      <c r="E82" s="65" t="s">
        <v>239</v>
      </c>
      <c r="F82" s="41">
        <v>19453000</v>
      </c>
      <c r="G82" s="42">
        <v>0</v>
      </c>
      <c r="H82" s="43">
        <v>0</v>
      </c>
      <c r="I82" s="43">
        <v>0</v>
      </c>
      <c r="J82" s="43">
        <v>0</v>
      </c>
      <c r="K82" s="43">
        <v>0</v>
      </c>
      <c r="L82" s="43">
        <v>13222000</v>
      </c>
      <c r="M82" s="43">
        <v>1194000</v>
      </c>
      <c r="N82" s="43">
        <v>164253000</v>
      </c>
      <c r="O82" s="44">
        <v>300000</v>
      </c>
      <c r="P82" s="67">
        <f t="shared" si="5"/>
        <v>198422000</v>
      </c>
    </row>
    <row r="83" spans="1:16" s="40" customFormat="1" ht="24.75" customHeight="1">
      <c r="A83" s="38"/>
      <c r="B83" s="39" t="s">
        <v>111</v>
      </c>
      <c r="C83" s="38"/>
      <c r="E83" s="65" t="s">
        <v>240</v>
      </c>
      <c r="F83" s="41">
        <v>17537000</v>
      </c>
      <c r="G83" s="42">
        <v>0</v>
      </c>
      <c r="H83" s="43">
        <v>0</v>
      </c>
      <c r="I83" s="43">
        <v>0</v>
      </c>
      <c r="J83" s="43">
        <v>0</v>
      </c>
      <c r="K83" s="43">
        <v>0</v>
      </c>
      <c r="L83" s="43">
        <v>3299000</v>
      </c>
      <c r="M83" s="43">
        <v>2463000</v>
      </c>
      <c r="N83" s="43">
        <v>135544000</v>
      </c>
      <c r="O83" s="44">
        <v>300000</v>
      </c>
      <c r="P83" s="67">
        <f t="shared" si="5"/>
        <v>159143000</v>
      </c>
    </row>
    <row r="84" spans="1:16" s="40" customFormat="1" ht="24.75" customHeight="1">
      <c r="A84" s="38"/>
      <c r="B84" s="39" t="s">
        <v>112</v>
      </c>
      <c r="C84" s="38"/>
      <c r="E84" s="65" t="s">
        <v>241</v>
      </c>
      <c r="F84" s="41">
        <v>15815000</v>
      </c>
      <c r="G84" s="42">
        <v>0</v>
      </c>
      <c r="H84" s="43">
        <v>1000</v>
      </c>
      <c r="I84" s="43">
        <v>0</v>
      </c>
      <c r="J84" s="43">
        <v>0</v>
      </c>
      <c r="K84" s="43">
        <v>0</v>
      </c>
      <c r="L84" s="43">
        <v>0</v>
      </c>
      <c r="M84" s="43">
        <v>1012000</v>
      </c>
      <c r="N84" s="43">
        <v>120816000</v>
      </c>
      <c r="O84" s="44">
        <v>0</v>
      </c>
      <c r="P84" s="67">
        <f t="shared" si="5"/>
        <v>137644000</v>
      </c>
    </row>
    <row r="85" spans="1:16" s="40" customFormat="1" ht="24.75" customHeight="1">
      <c r="A85" s="38"/>
      <c r="B85" s="39" t="s">
        <v>113</v>
      </c>
      <c r="C85" s="38"/>
      <c r="E85" s="65" t="s">
        <v>242</v>
      </c>
      <c r="F85" s="41">
        <v>15044000</v>
      </c>
      <c r="G85" s="42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1404000</v>
      </c>
      <c r="N85" s="43">
        <v>111130000</v>
      </c>
      <c r="O85" s="44">
        <v>100000</v>
      </c>
      <c r="P85" s="67">
        <f t="shared" si="5"/>
        <v>127678000</v>
      </c>
    </row>
    <row r="86" spans="1:16" s="40" customFormat="1" ht="24.75" customHeight="1">
      <c r="A86" s="38"/>
      <c r="B86" s="39" t="s">
        <v>114</v>
      </c>
      <c r="C86" s="38"/>
      <c r="E86" s="65" t="s">
        <v>243</v>
      </c>
      <c r="F86" s="41">
        <v>10374000</v>
      </c>
      <c r="G86" s="42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1181000</v>
      </c>
      <c r="N86" s="43">
        <v>107017000</v>
      </c>
      <c r="O86" s="44">
        <v>50000</v>
      </c>
      <c r="P86" s="67">
        <f t="shared" si="5"/>
        <v>118622000</v>
      </c>
    </row>
    <row r="87" spans="1:16" s="40" customFormat="1" ht="24.75" customHeight="1">
      <c r="A87" s="38"/>
      <c r="B87" s="39" t="s">
        <v>115</v>
      </c>
      <c r="C87" s="38"/>
      <c r="E87" s="65" t="s">
        <v>244</v>
      </c>
      <c r="F87" s="41">
        <v>16393000</v>
      </c>
      <c r="G87" s="42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4725000</v>
      </c>
      <c r="N87" s="43">
        <v>113317000</v>
      </c>
      <c r="O87" s="44">
        <v>100000</v>
      </c>
      <c r="P87" s="67">
        <f t="shared" si="5"/>
        <v>134535000</v>
      </c>
    </row>
    <row r="88" spans="1:16" s="40" customFormat="1" ht="24.75" customHeight="1">
      <c r="A88" s="38"/>
      <c r="B88" s="39" t="s">
        <v>116</v>
      </c>
      <c r="C88" s="38"/>
      <c r="E88" s="65" t="s">
        <v>245</v>
      </c>
      <c r="F88" s="41">
        <v>14762000</v>
      </c>
      <c r="G88" s="42">
        <v>0</v>
      </c>
      <c r="H88" s="43">
        <v>0</v>
      </c>
      <c r="I88" s="43">
        <v>0</v>
      </c>
      <c r="J88" s="43">
        <v>0</v>
      </c>
      <c r="K88" s="43">
        <v>0</v>
      </c>
      <c r="L88" s="43">
        <v>0</v>
      </c>
      <c r="M88" s="43">
        <v>1782000</v>
      </c>
      <c r="N88" s="43">
        <v>125271000</v>
      </c>
      <c r="O88" s="44">
        <v>0</v>
      </c>
      <c r="P88" s="67">
        <f t="shared" si="5"/>
        <v>141815000</v>
      </c>
    </row>
    <row r="89" spans="1:16" s="40" customFormat="1" ht="24.75" customHeight="1">
      <c r="A89" s="38"/>
      <c r="B89" s="39" t="s">
        <v>117</v>
      </c>
      <c r="C89" s="38"/>
      <c r="E89" s="65" t="s">
        <v>246</v>
      </c>
      <c r="F89" s="41">
        <v>18385000</v>
      </c>
      <c r="G89" s="42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1155000</v>
      </c>
      <c r="N89" s="43">
        <v>123511000</v>
      </c>
      <c r="O89" s="44">
        <v>0</v>
      </c>
      <c r="P89" s="67">
        <f t="shared" si="5"/>
        <v>143051000</v>
      </c>
    </row>
    <row r="90" spans="1:16" s="40" customFormat="1" ht="24.75" customHeight="1">
      <c r="A90" s="38"/>
      <c r="B90" s="39" t="s">
        <v>118</v>
      </c>
      <c r="C90" s="38"/>
      <c r="E90" s="65" t="s">
        <v>247</v>
      </c>
      <c r="F90" s="41">
        <v>19780000</v>
      </c>
      <c r="G90" s="42">
        <v>0</v>
      </c>
      <c r="H90" s="43">
        <v>1574000</v>
      </c>
      <c r="I90" s="43">
        <v>0</v>
      </c>
      <c r="J90" s="43">
        <v>0</v>
      </c>
      <c r="K90" s="43">
        <v>0</v>
      </c>
      <c r="L90" s="43">
        <v>0</v>
      </c>
      <c r="M90" s="43">
        <v>1528000</v>
      </c>
      <c r="N90" s="43">
        <v>215037000</v>
      </c>
      <c r="O90" s="44">
        <v>100000</v>
      </c>
      <c r="P90" s="67">
        <f t="shared" si="5"/>
        <v>238019000</v>
      </c>
    </row>
    <row r="91" spans="1:16" s="40" customFormat="1" ht="24.75" customHeight="1">
      <c r="A91" s="38"/>
      <c r="B91" s="39" t="s">
        <v>119</v>
      </c>
      <c r="C91" s="38"/>
      <c r="E91" s="65" t="s">
        <v>248</v>
      </c>
      <c r="F91" s="41">
        <v>13646000</v>
      </c>
      <c r="G91" s="42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564000</v>
      </c>
      <c r="N91" s="43">
        <v>74212000</v>
      </c>
      <c r="O91" s="44">
        <v>0</v>
      </c>
      <c r="P91" s="67">
        <f t="shared" si="5"/>
        <v>88422000</v>
      </c>
    </row>
    <row r="92" spans="1:16" s="40" customFormat="1" ht="24.75" customHeight="1">
      <c r="A92" s="38"/>
      <c r="B92" s="39" t="s">
        <v>120</v>
      </c>
      <c r="C92" s="38"/>
      <c r="E92" s="65" t="s">
        <v>249</v>
      </c>
      <c r="F92" s="41">
        <v>20131000</v>
      </c>
      <c r="G92" s="42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2058000</v>
      </c>
      <c r="N92" s="43">
        <v>124873000</v>
      </c>
      <c r="O92" s="44">
        <v>0</v>
      </c>
      <c r="P92" s="67">
        <f t="shared" si="5"/>
        <v>147062000</v>
      </c>
    </row>
    <row r="93" spans="1:16" s="40" customFormat="1" ht="24.75" customHeight="1">
      <c r="A93" s="38"/>
      <c r="B93" s="39" t="s">
        <v>121</v>
      </c>
      <c r="C93" s="38"/>
      <c r="E93" s="65" t="s">
        <v>250</v>
      </c>
      <c r="F93" s="41">
        <v>12409000</v>
      </c>
      <c r="G93" s="42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1328000</v>
      </c>
      <c r="N93" s="43">
        <v>95139000</v>
      </c>
      <c r="O93" s="44">
        <v>3000</v>
      </c>
      <c r="P93" s="67">
        <f t="shared" si="5"/>
        <v>108879000</v>
      </c>
    </row>
    <row r="94" spans="1:16" s="40" customFormat="1" ht="24.75" customHeight="1">
      <c r="A94" s="38"/>
      <c r="B94" s="39" t="s">
        <v>122</v>
      </c>
      <c r="C94" s="38"/>
      <c r="E94" s="65" t="s">
        <v>251</v>
      </c>
      <c r="F94" s="41">
        <v>13668000</v>
      </c>
      <c r="G94" s="42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943000</v>
      </c>
      <c r="N94" s="43">
        <v>116711000</v>
      </c>
      <c r="O94" s="44">
        <v>9000</v>
      </c>
      <c r="P94" s="67">
        <f t="shared" si="5"/>
        <v>131331000</v>
      </c>
    </row>
    <row r="95" spans="1:16" s="40" customFormat="1" ht="24.75" customHeight="1">
      <c r="A95" s="38"/>
      <c r="B95" s="39" t="s">
        <v>123</v>
      </c>
      <c r="C95" s="38"/>
      <c r="E95" s="65" t="s">
        <v>252</v>
      </c>
      <c r="F95" s="41">
        <v>13137000</v>
      </c>
      <c r="G95" s="42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1892000</v>
      </c>
      <c r="N95" s="43">
        <v>95229000</v>
      </c>
      <c r="O95" s="44">
        <v>0</v>
      </c>
      <c r="P95" s="67">
        <f t="shared" si="5"/>
        <v>110258000</v>
      </c>
    </row>
    <row r="96" spans="1:16" s="40" customFormat="1" ht="24.75" customHeight="1">
      <c r="A96" s="38"/>
      <c r="B96" s="39" t="s">
        <v>124</v>
      </c>
      <c r="C96" s="38"/>
      <c r="E96" s="65" t="s">
        <v>253</v>
      </c>
      <c r="F96" s="41">
        <v>13049000</v>
      </c>
      <c r="G96" s="42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1633000</v>
      </c>
      <c r="N96" s="43">
        <v>123630000</v>
      </c>
      <c r="O96" s="44">
        <v>0</v>
      </c>
      <c r="P96" s="67">
        <f t="shared" si="5"/>
        <v>138312000</v>
      </c>
    </row>
    <row r="97" spans="1:16" s="40" customFormat="1" ht="24.75" customHeight="1">
      <c r="A97" s="38"/>
      <c r="B97" s="39" t="s">
        <v>125</v>
      </c>
      <c r="C97" s="38"/>
      <c r="E97" s="65" t="s">
        <v>254</v>
      </c>
      <c r="F97" s="41">
        <v>17952000</v>
      </c>
      <c r="G97" s="42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3618000</v>
      </c>
      <c r="N97" s="43">
        <v>89837000</v>
      </c>
      <c r="O97" s="44">
        <v>0</v>
      </c>
      <c r="P97" s="67">
        <f t="shared" si="5"/>
        <v>111407000</v>
      </c>
    </row>
    <row r="98" spans="1:16" s="40" customFormat="1" ht="24.75" customHeight="1">
      <c r="A98" s="38"/>
      <c r="B98" s="39" t="s">
        <v>126</v>
      </c>
      <c r="C98" s="38"/>
      <c r="E98" s="65" t="s">
        <v>255</v>
      </c>
      <c r="F98" s="41">
        <v>20779000</v>
      </c>
      <c r="G98" s="42">
        <v>0</v>
      </c>
      <c r="H98" s="43">
        <v>76000</v>
      </c>
      <c r="I98" s="43">
        <v>0</v>
      </c>
      <c r="J98" s="43">
        <v>0</v>
      </c>
      <c r="K98" s="43">
        <v>0</v>
      </c>
      <c r="L98" s="43">
        <v>0</v>
      </c>
      <c r="M98" s="43">
        <v>1579000</v>
      </c>
      <c r="N98" s="43">
        <v>140649000</v>
      </c>
      <c r="O98" s="44">
        <v>100000</v>
      </c>
      <c r="P98" s="67">
        <f t="shared" si="5"/>
        <v>163183000</v>
      </c>
    </row>
    <row r="99" spans="1:16" s="40" customFormat="1" ht="24.75" customHeight="1">
      <c r="A99" s="38"/>
      <c r="B99" s="39" t="s">
        <v>127</v>
      </c>
      <c r="C99" s="38"/>
      <c r="E99" s="65" t="s">
        <v>256</v>
      </c>
      <c r="F99" s="41">
        <v>15699000</v>
      </c>
      <c r="G99" s="42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975000</v>
      </c>
      <c r="N99" s="43">
        <v>124592000</v>
      </c>
      <c r="O99" s="44">
        <v>0</v>
      </c>
      <c r="P99" s="67">
        <f t="shared" si="5"/>
        <v>141266000</v>
      </c>
    </row>
    <row r="100" spans="1:16" s="40" customFormat="1" ht="24.75" customHeight="1">
      <c r="A100" s="38"/>
      <c r="B100" s="39" t="s">
        <v>128</v>
      </c>
      <c r="C100" s="38"/>
      <c r="E100" s="65" t="s">
        <v>257</v>
      </c>
      <c r="F100" s="41">
        <v>16516000</v>
      </c>
      <c r="G100" s="42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1271000</v>
      </c>
      <c r="N100" s="43">
        <v>120147000</v>
      </c>
      <c r="O100" s="44">
        <v>0</v>
      </c>
      <c r="P100" s="67">
        <f t="shared" si="5"/>
        <v>137934000</v>
      </c>
    </row>
    <row r="101" spans="1:16" s="40" customFormat="1" ht="24.75" customHeight="1">
      <c r="A101" s="38"/>
      <c r="B101" s="39" t="s">
        <v>129</v>
      </c>
      <c r="C101" s="38"/>
      <c r="E101" s="65" t="s">
        <v>258</v>
      </c>
      <c r="F101" s="41">
        <v>15295000</v>
      </c>
      <c r="G101" s="42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975000</v>
      </c>
      <c r="N101" s="43">
        <v>102390000</v>
      </c>
      <c r="O101" s="44">
        <v>0</v>
      </c>
      <c r="P101" s="67">
        <f t="shared" si="5"/>
        <v>118660000</v>
      </c>
    </row>
    <row r="102" spans="1:16" s="40" customFormat="1" ht="24.75" customHeight="1">
      <c r="A102" s="38"/>
      <c r="B102" s="39" t="s">
        <v>130</v>
      </c>
      <c r="C102" s="38"/>
      <c r="E102" s="65" t="s">
        <v>259</v>
      </c>
      <c r="F102" s="41">
        <v>8852000</v>
      </c>
      <c r="G102" s="42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726000</v>
      </c>
      <c r="N102" s="43">
        <v>81801000</v>
      </c>
      <c r="O102" s="44">
        <v>500000</v>
      </c>
      <c r="P102" s="67">
        <f t="shared" si="5"/>
        <v>91879000</v>
      </c>
    </row>
    <row r="103" spans="1:16" s="40" customFormat="1" ht="24.75" customHeight="1">
      <c r="A103" s="38"/>
      <c r="B103" s="39" t="s">
        <v>131</v>
      </c>
      <c r="C103" s="38"/>
      <c r="E103" s="65" t="s">
        <v>260</v>
      </c>
      <c r="F103" s="41">
        <v>14906000</v>
      </c>
      <c r="G103" s="42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2011000</v>
      </c>
      <c r="N103" s="43">
        <v>116291000</v>
      </c>
      <c r="O103" s="44">
        <v>1000</v>
      </c>
      <c r="P103" s="67">
        <f t="shared" si="5"/>
        <v>133209000</v>
      </c>
    </row>
    <row r="104" spans="1:16" s="40" customFormat="1" ht="24.75" customHeight="1">
      <c r="A104" s="38"/>
      <c r="B104" s="39" t="s">
        <v>132</v>
      </c>
      <c r="C104" s="38"/>
      <c r="E104" s="65" t="s">
        <v>261</v>
      </c>
      <c r="F104" s="41">
        <v>15881000</v>
      </c>
      <c r="G104" s="42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1118000</v>
      </c>
      <c r="N104" s="43">
        <v>87245000</v>
      </c>
      <c r="O104" s="44">
        <v>0</v>
      </c>
      <c r="P104" s="67">
        <f t="shared" si="5"/>
        <v>104244000</v>
      </c>
    </row>
    <row r="105" spans="1:16" s="40" customFormat="1" ht="24.75" customHeight="1">
      <c r="A105" s="38"/>
      <c r="B105" s="39" t="s">
        <v>133</v>
      </c>
      <c r="C105" s="38"/>
      <c r="E105" s="65" t="s">
        <v>262</v>
      </c>
      <c r="F105" s="41">
        <v>13272000</v>
      </c>
      <c r="G105" s="42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1252000</v>
      </c>
      <c r="N105" s="43">
        <v>125664000</v>
      </c>
      <c r="O105" s="44">
        <v>0</v>
      </c>
      <c r="P105" s="67">
        <f t="shared" si="5"/>
        <v>140188000</v>
      </c>
    </row>
    <row r="106" spans="1:16" s="40" customFormat="1" ht="24.75" customHeight="1">
      <c r="A106" s="38"/>
      <c r="B106" s="39" t="s">
        <v>134</v>
      </c>
      <c r="C106" s="38"/>
      <c r="E106" s="65" t="s">
        <v>263</v>
      </c>
      <c r="F106" s="41">
        <v>11761000</v>
      </c>
      <c r="G106" s="42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871000</v>
      </c>
      <c r="N106" s="43">
        <v>57495000</v>
      </c>
      <c r="O106" s="44">
        <v>0</v>
      </c>
      <c r="P106" s="67">
        <f t="shared" si="5"/>
        <v>70127000</v>
      </c>
    </row>
    <row r="107" spans="1:16" s="40" customFormat="1" ht="24.75" customHeight="1">
      <c r="A107" s="38"/>
      <c r="B107" s="39" t="s">
        <v>135</v>
      </c>
      <c r="C107" s="38"/>
      <c r="E107" s="65" t="s">
        <v>264</v>
      </c>
      <c r="F107" s="41">
        <v>14108000</v>
      </c>
      <c r="G107" s="42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1443000</v>
      </c>
      <c r="N107" s="43">
        <v>85443000</v>
      </c>
      <c r="O107" s="44">
        <v>0</v>
      </c>
      <c r="P107" s="67">
        <f t="shared" si="5"/>
        <v>100994000</v>
      </c>
    </row>
    <row r="108" spans="1:16" s="40" customFormat="1" ht="24.75" customHeight="1">
      <c r="A108" s="38"/>
      <c r="B108" s="39" t="s">
        <v>136</v>
      </c>
      <c r="C108" s="38"/>
      <c r="E108" s="65" t="s">
        <v>265</v>
      </c>
      <c r="F108" s="41">
        <v>11824000</v>
      </c>
      <c r="G108" s="42">
        <v>0</v>
      </c>
      <c r="H108" s="43">
        <v>7000</v>
      </c>
      <c r="I108" s="43">
        <v>0</v>
      </c>
      <c r="J108" s="43">
        <v>0</v>
      </c>
      <c r="K108" s="43">
        <v>0</v>
      </c>
      <c r="L108" s="43">
        <v>0</v>
      </c>
      <c r="M108" s="43">
        <v>1273000</v>
      </c>
      <c r="N108" s="43">
        <v>59783000</v>
      </c>
      <c r="O108" s="44">
        <v>262000</v>
      </c>
      <c r="P108" s="67">
        <f t="shared" si="5"/>
        <v>73149000</v>
      </c>
    </row>
    <row r="109" spans="1:16" s="40" customFormat="1" ht="24.75" customHeight="1">
      <c r="A109" s="38"/>
      <c r="B109" s="39" t="s">
        <v>137</v>
      </c>
      <c r="C109" s="38"/>
      <c r="E109" s="65" t="s">
        <v>266</v>
      </c>
      <c r="F109" s="41">
        <v>12885000</v>
      </c>
      <c r="G109" s="42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663000</v>
      </c>
      <c r="N109" s="43">
        <v>95933000</v>
      </c>
      <c r="O109" s="44">
        <v>100000</v>
      </c>
      <c r="P109" s="67">
        <f t="shared" si="5"/>
        <v>109581000</v>
      </c>
    </row>
    <row r="110" spans="1:16" s="40" customFormat="1" ht="24.75" customHeight="1">
      <c r="A110" s="38"/>
      <c r="B110" s="39" t="s">
        <v>138</v>
      </c>
      <c r="C110" s="38"/>
      <c r="E110" s="65" t="s">
        <v>267</v>
      </c>
      <c r="F110" s="41">
        <v>17424000</v>
      </c>
      <c r="G110" s="42">
        <v>0</v>
      </c>
      <c r="H110" s="43">
        <v>0</v>
      </c>
      <c r="I110" s="43">
        <v>0</v>
      </c>
      <c r="J110" s="43">
        <v>0</v>
      </c>
      <c r="K110" s="43">
        <v>0</v>
      </c>
      <c r="L110" s="43">
        <v>0</v>
      </c>
      <c r="M110" s="43">
        <v>1260000</v>
      </c>
      <c r="N110" s="43">
        <v>94841000</v>
      </c>
      <c r="O110" s="44">
        <v>100000</v>
      </c>
      <c r="P110" s="67">
        <f t="shared" si="5"/>
        <v>113625000</v>
      </c>
    </row>
    <row r="111" spans="1:16" s="40" customFormat="1" ht="24.75" customHeight="1">
      <c r="A111" s="38"/>
      <c r="B111" s="39" t="s">
        <v>139</v>
      </c>
      <c r="C111" s="38"/>
      <c r="E111" s="65" t="s">
        <v>268</v>
      </c>
      <c r="F111" s="41">
        <v>8567000</v>
      </c>
      <c r="G111" s="42">
        <v>0</v>
      </c>
      <c r="H111" s="43">
        <v>0</v>
      </c>
      <c r="I111" s="43">
        <v>0</v>
      </c>
      <c r="J111" s="43">
        <v>0</v>
      </c>
      <c r="K111" s="43">
        <v>0</v>
      </c>
      <c r="L111" s="43">
        <v>0</v>
      </c>
      <c r="M111" s="43">
        <v>1267000</v>
      </c>
      <c r="N111" s="43">
        <v>63323000</v>
      </c>
      <c r="O111" s="44">
        <v>0</v>
      </c>
      <c r="P111" s="67">
        <f t="shared" si="5"/>
        <v>73157000</v>
      </c>
    </row>
    <row r="112" spans="1:16" s="40" customFormat="1" ht="24.75" customHeight="1">
      <c r="A112" s="38"/>
      <c r="B112" s="39" t="s">
        <v>140</v>
      </c>
      <c r="C112" s="38"/>
      <c r="E112" s="65" t="s">
        <v>269</v>
      </c>
      <c r="F112" s="41">
        <v>37408000</v>
      </c>
      <c r="G112" s="42">
        <v>0</v>
      </c>
      <c r="H112" s="43">
        <v>0</v>
      </c>
      <c r="I112" s="43">
        <v>0</v>
      </c>
      <c r="J112" s="43">
        <v>0</v>
      </c>
      <c r="K112" s="43">
        <v>0</v>
      </c>
      <c r="L112" s="43">
        <v>347000</v>
      </c>
      <c r="M112" s="43">
        <v>2445000</v>
      </c>
      <c r="N112" s="43">
        <v>193872000</v>
      </c>
      <c r="O112" s="44">
        <v>0</v>
      </c>
      <c r="P112" s="67">
        <f aca="true" t="shared" si="6" ref="P112:P143">O112+N112+M112+L112+K112+J112+I112+H112+G112+F112</f>
        <v>234072000</v>
      </c>
    </row>
    <row r="113" spans="1:16" s="40" customFormat="1" ht="24.75" customHeight="1">
      <c r="A113" s="38"/>
      <c r="B113" s="39" t="s">
        <v>141</v>
      </c>
      <c r="C113" s="38"/>
      <c r="E113" s="65" t="s">
        <v>270</v>
      </c>
      <c r="F113" s="41">
        <v>10620000</v>
      </c>
      <c r="G113" s="42">
        <v>0</v>
      </c>
      <c r="H113" s="43">
        <v>0</v>
      </c>
      <c r="I113" s="43">
        <v>0</v>
      </c>
      <c r="J113" s="43">
        <v>0</v>
      </c>
      <c r="K113" s="43">
        <v>0</v>
      </c>
      <c r="L113" s="43">
        <v>0</v>
      </c>
      <c r="M113" s="43">
        <v>1956000</v>
      </c>
      <c r="N113" s="43">
        <v>71491000</v>
      </c>
      <c r="O113" s="44">
        <v>0</v>
      </c>
      <c r="P113" s="67">
        <f t="shared" si="6"/>
        <v>84067000</v>
      </c>
    </row>
    <row r="114" spans="1:16" s="40" customFormat="1" ht="24.75" customHeight="1">
      <c r="A114" s="38"/>
      <c r="B114" s="39" t="s">
        <v>142</v>
      </c>
      <c r="C114" s="38"/>
      <c r="E114" s="65" t="s">
        <v>271</v>
      </c>
      <c r="F114" s="41">
        <v>14567000</v>
      </c>
      <c r="G114" s="42">
        <v>0</v>
      </c>
      <c r="H114" s="43">
        <v>0</v>
      </c>
      <c r="I114" s="43">
        <v>0</v>
      </c>
      <c r="J114" s="43">
        <v>0</v>
      </c>
      <c r="K114" s="43">
        <v>0</v>
      </c>
      <c r="L114" s="43">
        <v>98000</v>
      </c>
      <c r="M114" s="43">
        <v>1595000</v>
      </c>
      <c r="N114" s="43">
        <v>125905000</v>
      </c>
      <c r="O114" s="44">
        <v>0</v>
      </c>
      <c r="P114" s="67">
        <f t="shared" si="6"/>
        <v>142165000</v>
      </c>
    </row>
    <row r="115" spans="1:16" s="40" customFormat="1" ht="24.75" customHeight="1">
      <c r="A115" s="38"/>
      <c r="B115" s="39" t="s">
        <v>143</v>
      </c>
      <c r="C115" s="38"/>
      <c r="E115" s="65" t="s">
        <v>272</v>
      </c>
      <c r="F115" s="41">
        <v>19976000</v>
      </c>
      <c r="G115" s="42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5490000</v>
      </c>
      <c r="M115" s="43">
        <v>2302000</v>
      </c>
      <c r="N115" s="43">
        <v>151560000</v>
      </c>
      <c r="O115" s="44">
        <v>100000</v>
      </c>
      <c r="P115" s="67">
        <f t="shared" si="6"/>
        <v>179428000</v>
      </c>
    </row>
    <row r="116" spans="1:16" s="40" customFormat="1" ht="24.75" customHeight="1">
      <c r="A116" s="38"/>
      <c r="B116" s="39" t="s">
        <v>144</v>
      </c>
      <c r="C116" s="38"/>
      <c r="E116" s="65" t="s">
        <v>273</v>
      </c>
      <c r="F116" s="41">
        <v>24608000</v>
      </c>
      <c r="G116" s="42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96154000</v>
      </c>
      <c r="M116" s="43">
        <v>1531000</v>
      </c>
      <c r="N116" s="43">
        <v>326279000</v>
      </c>
      <c r="O116" s="44">
        <v>0</v>
      </c>
      <c r="P116" s="67">
        <f t="shared" si="6"/>
        <v>448572000</v>
      </c>
    </row>
    <row r="117" spans="1:16" s="40" customFormat="1" ht="24.75" customHeight="1">
      <c r="A117" s="38"/>
      <c r="B117" s="39" t="s">
        <v>145</v>
      </c>
      <c r="C117" s="38"/>
      <c r="E117" s="65" t="s">
        <v>274</v>
      </c>
      <c r="F117" s="41">
        <v>12614000</v>
      </c>
      <c r="G117" s="42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2021000</v>
      </c>
      <c r="N117" s="43">
        <v>55658000</v>
      </c>
      <c r="O117" s="44">
        <v>175000</v>
      </c>
      <c r="P117" s="67">
        <f t="shared" si="6"/>
        <v>70468000</v>
      </c>
    </row>
    <row r="118" spans="1:16" s="40" customFormat="1" ht="24.75" customHeight="1">
      <c r="A118" s="38"/>
      <c r="B118" s="39" t="s">
        <v>146</v>
      </c>
      <c r="C118" s="38"/>
      <c r="E118" s="65" t="s">
        <v>275</v>
      </c>
      <c r="F118" s="41">
        <v>10651000</v>
      </c>
      <c r="G118" s="42">
        <v>0</v>
      </c>
      <c r="H118" s="43">
        <v>0</v>
      </c>
      <c r="I118" s="43">
        <v>0</v>
      </c>
      <c r="J118" s="43">
        <v>0</v>
      </c>
      <c r="K118" s="43">
        <v>0</v>
      </c>
      <c r="L118" s="43">
        <v>0</v>
      </c>
      <c r="M118" s="43">
        <v>653000</v>
      </c>
      <c r="N118" s="43">
        <v>51979000</v>
      </c>
      <c r="O118" s="44">
        <v>0</v>
      </c>
      <c r="P118" s="67">
        <f t="shared" si="6"/>
        <v>63283000</v>
      </c>
    </row>
    <row r="119" spans="1:16" s="40" customFormat="1" ht="24.75" customHeight="1">
      <c r="A119" s="38"/>
      <c r="B119" s="39" t="s">
        <v>147</v>
      </c>
      <c r="C119" s="38"/>
      <c r="E119" s="65" t="s">
        <v>276</v>
      </c>
      <c r="F119" s="41">
        <v>17313000</v>
      </c>
      <c r="G119" s="42">
        <v>0</v>
      </c>
      <c r="H119" s="43">
        <v>0</v>
      </c>
      <c r="I119" s="43">
        <v>0</v>
      </c>
      <c r="J119" s="43">
        <v>0</v>
      </c>
      <c r="K119" s="43">
        <v>0</v>
      </c>
      <c r="L119" s="43">
        <v>0</v>
      </c>
      <c r="M119" s="43">
        <v>2136000</v>
      </c>
      <c r="N119" s="43">
        <v>69498000</v>
      </c>
      <c r="O119" s="44">
        <v>0</v>
      </c>
      <c r="P119" s="67">
        <f t="shared" si="6"/>
        <v>88947000</v>
      </c>
    </row>
    <row r="120" spans="1:16" s="40" customFormat="1" ht="24.75" customHeight="1">
      <c r="A120" s="38"/>
      <c r="B120" s="39" t="s">
        <v>148</v>
      </c>
      <c r="C120" s="38"/>
      <c r="E120" s="65" t="s">
        <v>277</v>
      </c>
      <c r="F120" s="41">
        <v>9477000</v>
      </c>
      <c r="G120" s="42">
        <v>0</v>
      </c>
      <c r="H120" s="43">
        <v>0</v>
      </c>
      <c r="I120" s="43">
        <v>0</v>
      </c>
      <c r="J120" s="43">
        <v>0</v>
      </c>
      <c r="K120" s="43">
        <v>0</v>
      </c>
      <c r="L120" s="43">
        <v>0</v>
      </c>
      <c r="M120" s="43">
        <v>22898000</v>
      </c>
      <c r="N120" s="43">
        <v>60763000</v>
      </c>
      <c r="O120" s="44">
        <v>0</v>
      </c>
      <c r="P120" s="67">
        <f t="shared" si="6"/>
        <v>93138000</v>
      </c>
    </row>
    <row r="121" spans="1:16" s="40" customFormat="1" ht="24.75" customHeight="1">
      <c r="A121" s="38"/>
      <c r="B121" s="39" t="s">
        <v>149</v>
      </c>
      <c r="C121" s="38"/>
      <c r="E121" s="65" t="s">
        <v>278</v>
      </c>
      <c r="F121" s="41">
        <v>134915000</v>
      </c>
      <c r="G121" s="42">
        <v>0</v>
      </c>
      <c r="H121" s="43">
        <v>0</v>
      </c>
      <c r="I121" s="43">
        <v>0</v>
      </c>
      <c r="J121" s="43">
        <v>0</v>
      </c>
      <c r="K121" s="43">
        <v>0</v>
      </c>
      <c r="L121" s="43">
        <v>415000</v>
      </c>
      <c r="M121" s="43">
        <v>1573000</v>
      </c>
      <c r="N121" s="43">
        <v>310199000</v>
      </c>
      <c r="O121" s="44">
        <v>0</v>
      </c>
      <c r="P121" s="67">
        <f t="shared" si="6"/>
        <v>447102000</v>
      </c>
    </row>
    <row r="122" spans="1:16" s="40" customFormat="1" ht="24.75" customHeight="1">
      <c r="A122" s="38"/>
      <c r="B122" s="39" t="s">
        <v>150</v>
      </c>
      <c r="C122" s="38"/>
      <c r="E122" s="65" t="s">
        <v>279</v>
      </c>
      <c r="F122" s="41">
        <v>6818000</v>
      </c>
      <c r="G122" s="42">
        <v>0</v>
      </c>
      <c r="H122" s="43">
        <v>18000</v>
      </c>
      <c r="I122" s="43">
        <v>0</v>
      </c>
      <c r="J122" s="43">
        <v>0</v>
      </c>
      <c r="K122" s="43">
        <v>0</v>
      </c>
      <c r="L122" s="43">
        <v>0</v>
      </c>
      <c r="M122" s="43">
        <v>1117000</v>
      </c>
      <c r="N122" s="43">
        <v>85305000</v>
      </c>
      <c r="O122" s="44">
        <v>0</v>
      </c>
      <c r="P122" s="67">
        <f t="shared" si="6"/>
        <v>93258000</v>
      </c>
    </row>
    <row r="123" spans="1:16" s="40" customFormat="1" ht="24.75" customHeight="1">
      <c r="A123" s="38"/>
      <c r="B123" s="39" t="s">
        <v>151</v>
      </c>
      <c r="C123" s="38"/>
      <c r="E123" s="65" t="s">
        <v>280</v>
      </c>
      <c r="F123" s="41">
        <v>8883000</v>
      </c>
      <c r="G123" s="42">
        <v>0</v>
      </c>
      <c r="H123" s="43">
        <v>0</v>
      </c>
      <c r="I123" s="43">
        <v>0</v>
      </c>
      <c r="J123" s="43">
        <v>0</v>
      </c>
      <c r="K123" s="43">
        <v>0</v>
      </c>
      <c r="L123" s="43">
        <v>0</v>
      </c>
      <c r="M123" s="43">
        <v>872000</v>
      </c>
      <c r="N123" s="43">
        <v>93543000</v>
      </c>
      <c r="O123" s="44">
        <v>10000</v>
      </c>
      <c r="P123" s="67">
        <f t="shared" si="6"/>
        <v>103308000</v>
      </c>
    </row>
    <row r="124" spans="1:16" s="40" customFormat="1" ht="24.75" customHeight="1">
      <c r="A124" s="38"/>
      <c r="B124" s="39" t="s">
        <v>152</v>
      </c>
      <c r="C124" s="38"/>
      <c r="E124" s="65" t="s">
        <v>281</v>
      </c>
      <c r="F124" s="41">
        <v>6802000</v>
      </c>
      <c r="G124" s="42">
        <v>0</v>
      </c>
      <c r="H124" s="43">
        <v>22000</v>
      </c>
      <c r="I124" s="43">
        <v>0</v>
      </c>
      <c r="J124" s="43">
        <v>0</v>
      </c>
      <c r="K124" s="43">
        <v>0</v>
      </c>
      <c r="L124" s="43">
        <v>183000</v>
      </c>
      <c r="M124" s="43">
        <v>1999000</v>
      </c>
      <c r="N124" s="43">
        <v>72814000</v>
      </c>
      <c r="O124" s="44">
        <v>0</v>
      </c>
      <c r="P124" s="67">
        <f t="shared" si="6"/>
        <v>81820000</v>
      </c>
    </row>
    <row r="125" spans="1:16" s="40" customFormat="1" ht="24.75" customHeight="1">
      <c r="A125" s="38"/>
      <c r="B125" s="39" t="s">
        <v>153</v>
      </c>
      <c r="C125" s="38"/>
      <c r="E125" s="65" t="s">
        <v>282</v>
      </c>
      <c r="F125" s="41">
        <v>8626000</v>
      </c>
      <c r="G125" s="42">
        <v>0</v>
      </c>
      <c r="H125" s="43">
        <v>0</v>
      </c>
      <c r="I125" s="43">
        <v>0</v>
      </c>
      <c r="J125" s="43">
        <v>0</v>
      </c>
      <c r="K125" s="43">
        <v>0</v>
      </c>
      <c r="L125" s="43">
        <v>0</v>
      </c>
      <c r="M125" s="43">
        <v>322000</v>
      </c>
      <c r="N125" s="43">
        <v>26484000</v>
      </c>
      <c r="O125" s="44">
        <v>100000</v>
      </c>
      <c r="P125" s="67">
        <f t="shared" si="6"/>
        <v>35532000</v>
      </c>
    </row>
    <row r="126" spans="1:16" s="40" customFormat="1" ht="24.75" customHeight="1">
      <c r="A126" s="38"/>
      <c r="B126" s="39" t="s">
        <v>154</v>
      </c>
      <c r="C126" s="38"/>
      <c r="E126" s="65" t="s">
        <v>283</v>
      </c>
      <c r="F126" s="41">
        <v>7415000</v>
      </c>
      <c r="G126" s="42">
        <v>0</v>
      </c>
      <c r="H126" s="43">
        <v>0</v>
      </c>
      <c r="I126" s="43">
        <v>0</v>
      </c>
      <c r="J126" s="43">
        <v>0</v>
      </c>
      <c r="K126" s="43">
        <v>0</v>
      </c>
      <c r="L126" s="43">
        <v>0</v>
      </c>
      <c r="M126" s="43">
        <v>1084000</v>
      </c>
      <c r="N126" s="43">
        <v>31719000</v>
      </c>
      <c r="O126" s="44">
        <v>200000</v>
      </c>
      <c r="P126" s="67">
        <f t="shared" si="6"/>
        <v>40418000</v>
      </c>
    </row>
    <row r="127" spans="1:16" s="40" customFormat="1" ht="24.75" customHeight="1">
      <c r="A127" s="38"/>
      <c r="B127" s="39" t="s">
        <v>155</v>
      </c>
      <c r="C127" s="38"/>
      <c r="E127" s="65" t="s">
        <v>284</v>
      </c>
      <c r="F127" s="41">
        <v>6224000</v>
      </c>
      <c r="G127" s="42">
        <v>0</v>
      </c>
      <c r="H127" s="43">
        <v>0</v>
      </c>
      <c r="I127" s="43">
        <v>0</v>
      </c>
      <c r="J127" s="43">
        <v>0</v>
      </c>
      <c r="K127" s="43">
        <v>0</v>
      </c>
      <c r="L127" s="43">
        <v>0</v>
      </c>
      <c r="M127" s="43">
        <v>0</v>
      </c>
      <c r="N127" s="43">
        <v>0</v>
      </c>
      <c r="O127" s="44">
        <v>0</v>
      </c>
      <c r="P127" s="67">
        <f t="shared" si="6"/>
        <v>6224000</v>
      </c>
    </row>
    <row r="128" spans="1:16" s="40" customFormat="1" ht="24.75" customHeight="1">
      <c r="A128" s="38"/>
      <c r="B128" s="39" t="s">
        <v>156</v>
      </c>
      <c r="C128" s="38"/>
      <c r="E128" s="65" t="s">
        <v>285</v>
      </c>
      <c r="F128" s="41">
        <v>7862000</v>
      </c>
      <c r="G128" s="42">
        <v>0</v>
      </c>
      <c r="H128" s="43">
        <v>0</v>
      </c>
      <c r="I128" s="43">
        <v>0</v>
      </c>
      <c r="J128" s="43">
        <v>0</v>
      </c>
      <c r="K128" s="43">
        <v>0</v>
      </c>
      <c r="L128" s="43">
        <v>0</v>
      </c>
      <c r="M128" s="43">
        <v>282000</v>
      </c>
      <c r="N128" s="43">
        <v>19035000</v>
      </c>
      <c r="O128" s="44">
        <v>0</v>
      </c>
      <c r="P128" s="67">
        <f t="shared" si="6"/>
        <v>27179000</v>
      </c>
    </row>
    <row r="129" spans="1:16" s="40" customFormat="1" ht="24.75" customHeight="1">
      <c r="A129" s="38"/>
      <c r="B129" s="39" t="s">
        <v>157</v>
      </c>
      <c r="C129" s="38"/>
      <c r="E129" s="65" t="s">
        <v>286</v>
      </c>
      <c r="F129" s="41">
        <v>2689000</v>
      </c>
      <c r="G129" s="42">
        <v>0</v>
      </c>
      <c r="H129" s="43">
        <v>0</v>
      </c>
      <c r="I129" s="43">
        <v>0</v>
      </c>
      <c r="J129" s="43">
        <v>0</v>
      </c>
      <c r="K129" s="43">
        <v>0</v>
      </c>
      <c r="L129" s="43">
        <v>0</v>
      </c>
      <c r="M129" s="43">
        <v>674000</v>
      </c>
      <c r="N129" s="43">
        <v>16051000</v>
      </c>
      <c r="O129" s="44">
        <v>0</v>
      </c>
      <c r="P129" s="67">
        <f t="shared" si="6"/>
        <v>19414000</v>
      </c>
    </row>
    <row r="130" spans="1:16" s="40" customFormat="1" ht="24.75" customHeight="1">
      <c r="A130" s="38"/>
      <c r="B130" s="39" t="s">
        <v>158</v>
      </c>
      <c r="C130" s="38"/>
      <c r="E130" s="65" t="s">
        <v>287</v>
      </c>
      <c r="F130" s="41">
        <v>21369000</v>
      </c>
      <c r="G130" s="42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642000</v>
      </c>
      <c r="N130" s="43">
        <v>69535000</v>
      </c>
      <c r="O130" s="44">
        <v>0</v>
      </c>
      <c r="P130" s="67">
        <f t="shared" si="6"/>
        <v>91546000</v>
      </c>
    </row>
    <row r="131" spans="1:16" s="40" customFormat="1" ht="24.75" customHeight="1">
      <c r="A131" s="38"/>
      <c r="B131" s="39" t="s">
        <v>159</v>
      </c>
      <c r="C131" s="38"/>
      <c r="E131" s="65" t="s">
        <v>288</v>
      </c>
      <c r="F131" s="41">
        <v>8516000</v>
      </c>
      <c r="G131" s="42">
        <v>0</v>
      </c>
      <c r="H131" s="43">
        <v>0</v>
      </c>
      <c r="I131" s="43">
        <v>0</v>
      </c>
      <c r="J131" s="43">
        <v>0</v>
      </c>
      <c r="K131" s="43">
        <v>0</v>
      </c>
      <c r="L131" s="43">
        <v>5562000</v>
      </c>
      <c r="M131" s="43">
        <v>1319000</v>
      </c>
      <c r="N131" s="43">
        <v>45220000</v>
      </c>
      <c r="O131" s="44">
        <v>0</v>
      </c>
      <c r="P131" s="67">
        <f t="shared" si="6"/>
        <v>60617000</v>
      </c>
    </row>
    <row r="132" spans="1:16" s="40" customFormat="1" ht="24.75" customHeight="1">
      <c r="A132" s="38"/>
      <c r="B132" s="39" t="s">
        <v>160</v>
      </c>
      <c r="C132" s="38"/>
      <c r="E132" s="65" t="s">
        <v>289</v>
      </c>
      <c r="F132" s="41">
        <v>4104000</v>
      </c>
      <c r="G132" s="42">
        <v>0</v>
      </c>
      <c r="H132" s="43">
        <v>0</v>
      </c>
      <c r="I132" s="43">
        <v>0</v>
      </c>
      <c r="J132" s="43">
        <v>0</v>
      </c>
      <c r="K132" s="43">
        <v>0</v>
      </c>
      <c r="L132" s="43">
        <v>0</v>
      </c>
      <c r="M132" s="43">
        <v>289000</v>
      </c>
      <c r="N132" s="43">
        <v>52772000</v>
      </c>
      <c r="O132" s="44">
        <v>0</v>
      </c>
      <c r="P132" s="67">
        <f t="shared" si="6"/>
        <v>57165000</v>
      </c>
    </row>
    <row r="133" spans="1:16" s="40" customFormat="1" ht="24.75" customHeight="1">
      <c r="A133" s="38"/>
      <c r="B133" s="39" t="s">
        <v>161</v>
      </c>
      <c r="C133" s="38"/>
      <c r="E133" s="65" t="s">
        <v>290</v>
      </c>
      <c r="F133" s="41">
        <v>69220000</v>
      </c>
      <c r="G133" s="42">
        <v>0</v>
      </c>
      <c r="H133" s="43">
        <v>0</v>
      </c>
      <c r="I133" s="43">
        <v>0</v>
      </c>
      <c r="J133" s="43">
        <v>0</v>
      </c>
      <c r="K133" s="43">
        <v>0</v>
      </c>
      <c r="L133" s="43">
        <v>32632000</v>
      </c>
      <c r="M133" s="43">
        <v>6794000</v>
      </c>
      <c r="N133" s="43">
        <v>524244000</v>
      </c>
      <c r="O133" s="44">
        <v>100000</v>
      </c>
      <c r="P133" s="67">
        <f t="shared" si="6"/>
        <v>632990000</v>
      </c>
    </row>
    <row r="134" spans="1:16" s="40" customFormat="1" ht="24.75" customHeight="1">
      <c r="A134" s="38"/>
      <c r="B134" s="39" t="s">
        <v>162</v>
      </c>
      <c r="C134" s="38"/>
      <c r="E134" s="65" t="s">
        <v>291</v>
      </c>
      <c r="F134" s="41">
        <v>59985000</v>
      </c>
      <c r="G134" s="42">
        <v>0</v>
      </c>
      <c r="H134" s="43">
        <v>0</v>
      </c>
      <c r="I134" s="43">
        <v>0</v>
      </c>
      <c r="J134" s="43">
        <v>0</v>
      </c>
      <c r="K134" s="43">
        <v>0</v>
      </c>
      <c r="L134" s="43">
        <v>0</v>
      </c>
      <c r="M134" s="43">
        <v>2494000</v>
      </c>
      <c r="N134" s="43">
        <v>164282000</v>
      </c>
      <c r="O134" s="44">
        <v>0</v>
      </c>
      <c r="P134" s="67">
        <f t="shared" si="6"/>
        <v>226761000</v>
      </c>
    </row>
    <row r="135" spans="1:16" s="40" customFormat="1" ht="24.75" customHeight="1">
      <c r="A135" s="38"/>
      <c r="B135" s="39" t="s">
        <v>163</v>
      </c>
      <c r="C135" s="38"/>
      <c r="E135" s="65" t="s">
        <v>292</v>
      </c>
      <c r="F135" s="41">
        <v>9522000</v>
      </c>
      <c r="G135" s="42">
        <v>0</v>
      </c>
      <c r="H135" s="43">
        <v>0</v>
      </c>
      <c r="I135" s="43">
        <v>0</v>
      </c>
      <c r="J135" s="43">
        <v>0</v>
      </c>
      <c r="K135" s="43">
        <v>0</v>
      </c>
      <c r="L135" s="43">
        <v>0</v>
      </c>
      <c r="M135" s="43">
        <v>425000</v>
      </c>
      <c r="N135" s="43">
        <v>97472000</v>
      </c>
      <c r="O135" s="44">
        <v>0</v>
      </c>
      <c r="P135" s="67">
        <f t="shared" si="6"/>
        <v>107419000</v>
      </c>
    </row>
    <row r="136" spans="1:16" s="40" customFormat="1" ht="24.75" customHeight="1">
      <c r="A136" s="38"/>
      <c r="B136" s="39" t="s">
        <v>164</v>
      </c>
      <c r="C136" s="38"/>
      <c r="E136" s="65" t="s">
        <v>293</v>
      </c>
      <c r="F136" s="41">
        <v>5121000</v>
      </c>
      <c r="G136" s="42">
        <v>0</v>
      </c>
      <c r="H136" s="43">
        <v>0</v>
      </c>
      <c r="I136" s="43">
        <v>0</v>
      </c>
      <c r="J136" s="43">
        <v>0</v>
      </c>
      <c r="K136" s="43">
        <v>0</v>
      </c>
      <c r="L136" s="43">
        <v>0</v>
      </c>
      <c r="M136" s="43">
        <v>1753000</v>
      </c>
      <c r="N136" s="43">
        <v>29836000</v>
      </c>
      <c r="O136" s="44">
        <v>0</v>
      </c>
      <c r="P136" s="67">
        <f t="shared" si="6"/>
        <v>36710000</v>
      </c>
    </row>
    <row r="137" spans="1:16" s="40" customFormat="1" ht="24.75" customHeight="1">
      <c r="A137" s="38"/>
      <c r="B137" s="39" t="s">
        <v>165</v>
      </c>
      <c r="C137" s="38"/>
      <c r="E137" s="65" t="s">
        <v>294</v>
      </c>
      <c r="F137" s="41">
        <v>5169000</v>
      </c>
      <c r="G137" s="42">
        <v>0</v>
      </c>
      <c r="H137" s="43">
        <v>0</v>
      </c>
      <c r="I137" s="43">
        <v>0</v>
      </c>
      <c r="J137" s="43">
        <v>0</v>
      </c>
      <c r="K137" s="43">
        <v>0</v>
      </c>
      <c r="L137" s="43">
        <v>0</v>
      </c>
      <c r="M137" s="43">
        <v>257000</v>
      </c>
      <c r="N137" s="43">
        <v>14921000</v>
      </c>
      <c r="O137" s="44">
        <v>0</v>
      </c>
      <c r="P137" s="67">
        <f t="shared" si="6"/>
        <v>20347000</v>
      </c>
    </row>
    <row r="138" spans="1:16" s="40" customFormat="1" ht="24.75" customHeight="1">
      <c r="A138" s="38"/>
      <c r="B138" s="39" t="s">
        <v>166</v>
      </c>
      <c r="C138" s="38"/>
      <c r="E138" s="65" t="s">
        <v>295</v>
      </c>
      <c r="F138" s="41">
        <v>6119000</v>
      </c>
      <c r="G138" s="42">
        <v>0</v>
      </c>
      <c r="H138" s="43">
        <v>162000</v>
      </c>
      <c r="I138" s="43">
        <v>0</v>
      </c>
      <c r="J138" s="43">
        <v>0</v>
      </c>
      <c r="K138" s="43">
        <v>0</v>
      </c>
      <c r="L138" s="43">
        <v>0</v>
      </c>
      <c r="M138" s="43">
        <v>692000</v>
      </c>
      <c r="N138" s="43">
        <v>30195000</v>
      </c>
      <c r="O138" s="44">
        <v>200000</v>
      </c>
      <c r="P138" s="67">
        <f t="shared" si="6"/>
        <v>37368000</v>
      </c>
    </row>
    <row r="139" spans="1:16" s="40" customFormat="1" ht="24.75" customHeight="1">
      <c r="A139" s="38"/>
      <c r="B139" s="39" t="s">
        <v>167</v>
      </c>
      <c r="C139" s="38"/>
      <c r="E139" s="65" t="s">
        <v>296</v>
      </c>
      <c r="F139" s="41">
        <v>8903000</v>
      </c>
      <c r="G139" s="42">
        <v>0</v>
      </c>
      <c r="H139" s="43">
        <v>0</v>
      </c>
      <c r="I139" s="43">
        <v>0</v>
      </c>
      <c r="J139" s="43">
        <v>0</v>
      </c>
      <c r="K139" s="43">
        <v>0</v>
      </c>
      <c r="L139" s="43">
        <v>0</v>
      </c>
      <c r="M139" s="43">
        <v>757000</v>
      </c>
      <c r="N139" s="43">
        <v>85906000</v>
      </c>
      <c r="O139" s="44">
        <v>0</v>
      </c>
      <c r="P139" s="67">
        <f t="shared" si="6"/>
        <v>95566000</v>
      </c>
    </row>
    <row r="140" spans="1:16" s="40" customFormat="1" ht="24.75" customHeight="1">
      <c r="A140" s="38"/>
      <c r="B140" s="39" t="s">
        <v>168</v>
      </c>
      <c r="C140" s="38"/>
      <c r="E140" s="65" t="s">
        <v>297</v>
      </c>
      <c r="F140" s="41">
        <v>6969000</v>
      </c>
      <c r="G140" s="42">
        <v>0</v>
      </c>
      <c r="H140" s="43">
        <v>0</v>
      </c>
      <c r="I140" s="43">
        <v>0</v>
      </c>
      <c r="J140" s="43">
        <v>0</v>
      </c>
      <c r="K140" s="43">
        <v>0</v>
      </c>
      <c r="L140" s="43">
        <v>0</v>
      </c>
      <c r="M140" s="43">
        <v>422000</v>
      </c>
      <c r="N140" s="43">
        <v>41511000</v>
      </c>
      <c r="O140" s="44">
        <v>100000</v>
      </c>
      <c r="P140" s="67">
        <f t="shared" si="6"/>
        <v>49002000</v>
      </c>
    </row>
    <row r="141" spans="1:16" s="40" customFormat="1" ht="24.75" customHeight="1">
      <c r="A141" s="38"/>
      <c r="B141" s="39" t="s">
        <v>169</v>
      </c>
      <c r="C141" s="38"/>
      <c r="E141" s="65" t="s">
        <v>298</v>
      </c>
      <c r="F141" s="41">
        <v>4347000</v>
      </c>
      <c r="G141" s="42">
        <v>0</v>
      </c>
      <c r="H141" s="43">
        <v>0</v>
      </c>
      <c r="I141" s="43">
        <v>0</v>
      </c>
      <c r="J141" s="43">
        <v>0</v>
      </c>
      <c r="K141" s="43">
        <v>0</v>
      </c>
      <c r="L141" s="43">
        <v>0</v>
      </c>
      <c r="M141" s="43">
        <v>417000</v>
      </c>
      <c r="N141" s="43">
        <v>20851000</v>
      </c>
      <c r="O141" s="44">
        <v>0</v>
      </c>
      <c r="P141" s="67">
        <f t="shared" si="6"/>
        <v>25615000</v>
      </c>
    </row>
    <row r="142" spans="1:16" s="40" customFormat="1" ht="24.75" customHeight="1">
      <c r="A142" s="38"/>
      <c r="B142" s="39" t="s">
        <v>170</v>
      </c>
      <c r="C142" s="38"/>
      <c r="E142" s="65" t="s">
        <v>299</v>
      </c>
      <c r="F142" s="41">
        <v>7860000</v>
      </c>
      <c r="G142" s="42">
        <v>0</v>
      </c>
      <c r="H142" s="43">
        <v>0</v>
      </c>
      <c r="I142" s="43">
        <v>0</v>
      </c>
      <c r="J142" s="43">
        <v>0</v>
      </c>
      <c r="K142" s="43">
        <v>0</v>
      </c>
      <c r="L142" s="43">
        <v>0</v>
      </c>
      <c r="M142" s="43">
        <v>1770000</v>
      </c>
      <c r="N142" s="43">
        <v>160890000</v>
      </c>
      <c r="O142" s="44">
        <v>0</v>
      </c>
      <c r="P142" s="67">
        <f t="shared" si="6"/>
        <v>170520000</v>
      </c>
    </row>
    <row r="143" spans="1:16" s="40" customFormat="1" ht="24.75" customHeight="1">
      <c r="A143" s="38"/>
      <c r="B143" s="39" t="s">
        <v>171</v>
      </c>
      <c r="C143" s="38"/>
      <c r="E143" s="65" t="s">
        <v>300</v>
      </c>
      <c r="F143" s="41">
        <v>10778000</v>
      </c>
      <c r="G143" s="42">
        <v>0</v>
      </c>
      <c r="H143" s="43">
        <v>743000</v>
      </c>
      <c r="I143" s="43">
        <v>0</v>
      </c>
      <c r="J143" s="43">
        <v>0</v>
      </c>
      <c r="K143" s="43">
        <v>0</v>
      </c>
      <c r="L143" s="43">
        <v>0</v>
      </c>
      <c r="M143" s="43">
        <v>762000</v>
      </c>
      <c r="N143" s="43">
        <v>123902000</v>
      </c>
      <c r="O143" s="44">
        <v>0</v>
      </c>
      <c r="P143" s="67">
        <f t="shared" si="6"/>
        <v>136185000</v>
      </c>
    </row>
    <row r="144" spans="1:16" s="40" customFormat="1" ht="24.75" customHeight="1" thickBot="1">
      <c r="A144" s="38"/>
      <c r="B144" s="39" t="s">
        <v>172</v>
      </c>
      <c r="C144" s="38"/>
      <c r="E144" s="66" t="s">
        <v>301</v>
      </c>
      <c r="F144" s="41">
        <v>15674000</v>
      </c>
      <c r="G144" s="42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35363000</v>
      </c>
      <c r="M144" s="43">
        <v>1313000</v>
      </c>
      <c r="N144" s="43">
        <v>59046000</v>
      </c>
      <c r="O144" s="44">
        <v>100000</v>
      </c>
      <c r="P144" s="45">
        <f>O144+N144+M144+L144+K144+J144+I144+H144+G144+F144</f>
        <v>111496000</v>
      </c>
    </row>
    <row r="145" spans="1:16" s="40" customFormat="1" ht="27.75" customHeight="1" hidden="1" thickBot="1">
      <c r="A145" s="46" t="s">
        <v>23</v>
      </c>
      <c r="B145" s="47"/>
      <c r="C145" s="38"/>
      <c r="E145" s="48"/>
      <c r="F145" s="49"/>
      <c r="G145" s="50"/>
      <c r="H145" s="51"/>
      <c r="I145" s="51"/>
      <c r="J145" s="51"/>
      <c r="K145" s="51"/>
      <c r="L145" s="51"/>
      <c r="M145" s="51"/>
      <c r="N145" s="51"/>
      <c r="O145" s="52"/>
      <c r="P145" s="53"/>
    </row>
    <row r="146" spans="1:16" s="40" customFormat="1" ht="12" customHeight="1" thickBot="1">
      <c r="A146" s="54" t="s">
        <v>23</v>
      </c>
      <c r="B146" s="39"/>
      <c r="C146" s="55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</row>
    <row r="147" spans="1:16" s="40" customFormat="1" ht="30" customHeight="1" thickBot="1">
      <c r="A147" s="57"/>
      <c r="B147" s="58" t="s">
        <v>37</v>
      </c>
      <c r="C147" s="59"/>
      <c r="D147" s="59"/>
      <c r="E147" s="60" t="s">
        <v>302</v>
      </c>
      <c r="F147" s="61">
        <v>3899229000</v>
      </c>
      <c r="G147" s="61">
        <v>0</v>
      </c>
      <c r="H147" s="61">
        <v>82019000</v>
      </c>
      <c r="I147" s="61">
        <v>0</v>
      </c>
      <c r="J147" s="61">
        <v>0</v>
      </c>
      <c r="K147" s="61">
        <v>0</v>
      </c>
      <c r="L147" s="61">
        <v>3277526000</v>
      </c>
      <c r="M147" s="61">
        <v>389328000</v>
      </c>
      <c r="N147" s="62">
        <v>28484167000</v>
      </c>
      <c r="O147" s="61">
        <v>13471000</v>
      </c>
      <c r="P147" s="61">
        <f>SUM(F147:O147)</f>
        <v>36145740000</v>
      </c>
    </row>
    <row r="148" spans="1:16" s="40" customFormat="1" ht="30" customHeight="1" thickBot="1">
      <c r="A148" s="57"/>
      <c r="B148" s="58" t="s">
        <v>38</v>
      </c>
      <c r="C148" s="59"/>
      <c r="D148" s="59"/>
      <c r="E148" s="60" t="s">
        <v>41</v>
      </c>
      <c r="F148" s="61">
        <v>5036651500</v>
      </c>
      <c r="G148" s="61">
        <v>101734000</v>
      </c>
      <c r="H148" s="61">
        <v>1029751000</v>
      </c>
      <c r="I148" s="61">
        <v>36138222000</v>
      </c>
      <c r="J148" s="61">
        <v>65285000</v>
      </c>
      <c r="K148" s="61">
        <v>1279608000</v>
      </c>
      <c r="L148" s="61">
        <v>251514000</v>
      </c>
      <c r="M148" s="61">
        <v>1121150500</v>
      </c>
      <c r="N148" s="62">
        <v>1158383000</v>
      </c>
      <c r="O148" s="63">
        <v>95135000</v>
      </c>
      <c r="P148" s="61">
        <f>SUM(F148:O148)</f>
        <v>46277434000</v>
      </c>
    </row>
    <row r="149" spans="1:16" s="40" customFormat="1" ht="30" customHeight="1" thickBot="1">
      <c r="A149" s="57" t="s">
        <v>23</v>
      </c>
      <c r="B149" s="58"/>
      <c r="C149" s="59"/>
      <c r="D149" s="59"/>
      <c r="E149" s="60" t="s">
        <v>32</v>
      </c>
      <c r="F149" s="61">
        <f>F147+F148</f>
        <v>8935880500</v>
      </c>
      <c r="G149" s="61">
        <f aca="true" t="shared" si="7" ref="G149:P149">G147+G148</f>
        <v>101734000</v>
      </c>
      <c r="H149" s="61">
        <f t="shared" si="7"/>
        <v>1111770000</v>
      </c>
      <c r="I149" s="61">
        <f t="shared" si="7"/>
        <v>36138222000</v>
      </c>
      <c r="J149" s="61">
        <f t="shared" si="7"/>
        <v>65285000</v>
      </c>
      <c r="K149" s="61">
        <f t="shared" si="7"/>
        <v>1279608000</v>
      </c>
      <c r="L149" s="61">
        <f t="shared" si="7"/>
        <v>3529040000</v>
      </c>
      <c r="M149" s="61">
        <f t="shared" si="7"/>
        <v>1510478500</v>
      </c>
      <c r="N149" s="61">
        <f t="shared" si="7"/>
        <v>29642550000</v>
      </c>
      <c r="O149" s="61">
        <f t="shared" si="7"/>
        <v>108606000</v>
      </c>
      <c r="P149" s="61">
        <f t="shared" si="7"/>
        <v>82423174000</v>
      </c>
    </row>
    <row r="150" spans="1:3" s="35" customFormat="1" ht="12" customHeight="1">
      <c r="A150" s="37"/>
      <c r="B150" s="36"/>
      <c r="C150" s="37"/>
    </row>
    <row r="151" spans="1:3" ht="30" customHeight="1" hidden="1">
      <c r="A151" s="17"/>
      <c r="B151" s="31"/>
      <c r="C151" s="17"/>
    </row>
    <row r="152" spans="1:3" ht="30" customHeight="1" hidden="1">
      <c r="A152" s="17"/>
      <c r="B152" s="31"/>
      <c r="C152" s="17"/>
    </row>
    <row r="153" ht="30" customHeight="1" hidden="1">
      <c r="B153" s="31"/>
    </row>
    <row r="154" ht="30" customHeight="1" hidden="1">
      <c r="B154" s="31"/>
    </row>
    <row r="155" ht="30" customHeight="1" hidden="1">
      <c r="B155" s="31"/>
    </row>
    <row r="156" ht="30" customHeight="1" hidden="1">
      <c r="B156" s="31"/>
    </row>
    <row r="157" ht="30" customHeight="1" hidden="1">
      <c r="B157" s="31"/>
    </row>
    <row r="158" ht="30" customHeight="1" hidden="1">
      <c r="B158" s="31"/>
    </row>
    <row r="159" ht="30" customHeight="1" hidden="1">
      <c r="B159" s="31"/>
    </row>
    <row r="160" ht="30" customHeight="1" hidden="1">
      <c r="B160" s="31"/>
    </row>
    <row r="161" ht="30" customHeight="1" hidden="1">
      <c r="B161" s="31"/>
    </row>
    <row r="162" ht="34.5" customHeight="1">
      <c r="B162" s="31"/>
    </row>
    <row r="163" ht="15">
      <c r="B163" s="31"/>
    </row>
    <row r="164" ht="15">
      <c r="B164" s="31"/>
    </row>
    <row r="165" ht="15">
      <c r="B165" s="31"/>
    </row>
    <row r="166" ht="15">
      <c r="B166" s="31"/>
    </row>
    <row r="167" ht="15">
      <c r="B167" s="31"/>
    </row>
    <row r="168" ht="15">
      <c r="B168" s="31"/>
    </row>
    <row r="169" ht="15">
      <c r="B169" s="31"/>
    </row>
    <row r="170" ht="15">
      <c r="B170" s="31"/>
    </row>
    <row r="171" ht="15">
      <c r="B171" s="31"/>
    </row>
    <row r="172" ht="30" customHeight="1">
      <c r="B172" s="31"/>
    </row>
    <row r="173" ht="30" customHeight="1">
      <c r="B173" s="31"/>
    </row>
    <row r="174" ht="30" customHeight="1">
      <c r="B174" s="31"/>
    </row>
    <row r="175" ht="30" customHeight="1">
      <c r="B175" s="31"/>
    </row>
    <row r="176" ht="30" customHeight="1">
      <c r="B176" s="31"/>
    </row>
    <row r="177" ht="30" customHeight="1">
      <c r="B177" s="31"/>
    </row>
    <row r="178" ht="30" customHeight="1">
      <c r="B178" s="32"/>
    </row>
    <row r="179" ht="30" customHeight="1">
      <c r="B179" s="31"/>
    </row>
    <row r="180" ht="30" customHeight="1">
      <c r="B180" s="32"/>
    </row>
    <row r="181" ht="30" customHeight="1">
      <c r="B181" s="32"/>
    </row>
    <row r="182" ht="30" customHeight="1">
      <c r="B182" s="32"/>
    </row>
    <row r="183" ht="34.5" customHeight="1">
      <c r="B183" s="31"/>
    </row>
    <row r="184" ht="15">
      <c r="B184" s="31"/>
    </row>
    <row r="185" ht="15">
      <c r="B185" s="31"/>
    </row>
    <row r="186" ht="15">
      <c r="B186" s="31"/>
    </row>
    <row r="187" ht="15">
      <c r="B187" s="31"/>
    </row>
    <row r="188" ht="15">
      <c r="B188" s="31"/>
    </row>
    <row r="189" ht="15">
      <c r="B189" s="31"/>
    </row>
    <row r="190" ht="15">
      <c r="B190" s="31"/>
    </row>
    <row r="191" ht="15">
      <c r="B191" s="31"/>
    </row>
    <row r="192" ht="15">
      <c r="B192" s="31"/>
    </row>
  </sheetData>
  <sheetProtection formatCells="0" formatColumns="0" formatRows="0" insertColumns="0" insertRows="0" insertHyperlinks="0" deleteColumns="0" deleteRows="0" sort="0" autoFilter="0" pivotTables="0"/>
  <mergeCells count="5">
    <mergeCell ref="E13:E14"/>
    <mergeCell ref="E9:P9"/>
    <mergeCell ref="E10:P10"/>
    <mergeCell ref="E11:P11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tToHeight="2" horizontalDpi="300" verticalDpi="300" orientation="portrait" paperSize="9" scale="27" r:id="rId1"/>
  <rowBreaks count="1" manualBreakCount="1">
    <brk id="82" max="15" man="1"/>
  </rowBreaks>
  <ignoredErrors>
    <ignoredError sqref="F13:O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2019-10-16T18:37:44Z</cp:lastPrinted>
  <dcterms:created xsi:type="dcterms:W3CDTF">2005-10-16T12:20:38Z</dcterms:created>
  <dcterms:modified xsi:type="dcterms:W3CDTF">2020-01-02T13:11:56Z</dcterms:modified>
  <cp:category/>
  <cp:version/>
  <cp:contentType/>
  <cp:contentStatus/>
</cp:coreProperties>
</file>