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296" windowWidth="15195" windowHeight="13035" activeTab="0"/>
  </bookViews>
  <sheets>
    <sheet name="2020" sheetId="1" r:id="rId1"/>
    <sheet name="2021" sheetId="2" r:id="rId2"/>
    <sheet name="2022" sheetId="3" r:id="rId3"/>
  </sheets>
  <definedNames>
    <definedName name="Asama" localSheetId="1">'2021'!$B$2</definedName>
    <definedName name="Asama" localSheetId="2">'2022'!$B$2</definedName>
    <definedName name="Asama">'2020'!$B$2</definedName>
    <definedName name="AsamaAd" localSheetId="1">'2021'!$C$2</definedName>
    <definedName name="AsamaAd" localSheetId="2">'2022'!$C$2</definedName>
    <definedName name="AsamaAd">'2020'!$C$2</definedName>
    <definedName name="AyAd" localSheetId="1">'2021'!$C$4</definedName>
    <definedName name="AyAd" localSheetId="2">'2022'!$C$4</definedName>
    <definedName name="AyAd">'2020'!$C$4</definedName>
    <definedName name="AyNo" localSheetId="1">'2021'!$B$4</definedName>
    <definedName name="AyNo" localSheetId="2">'2022'!$B$4</definedName>
    <definedName name="AyNo">'2020'!$B$4</definedName>
    <definedName name="ButceYil" localSheetId="1">'2021'!$B$1</definedName>
    <definedName name="ButceYil" localSheetId="2">'2022'!$B$1</definedName>
    <definedName name="ButceYil">'2020'!$B$1</definedName>
    <definedName name="SatirBaslik" localSheetId="1">'2021'!$A$15:$B$63</definedName>
    <definedName name="SatirBaslik" localSheetId="2">'2022'!$A$15:$B$63</definedName>
    <definedName name="SatirBaslik">'2020'!$A$15:$B$63</definedName>
    <definedName name="SutunBaslik" localSheetId="1">'2021'!$D$1:$N$5</definedName>
    <definedName name="SutunBaslik" localSheetId="2">'2022'!$D$1:$N$5</definedName>
    <definedName name="SutunBaslik">'2020'!$D$1:$N$5</definedName>
    <definedName name="TeklifYil" localSheetId="1">'2021'!$B$5</definedName>
    <definedName name="TeklifYil" localSheetId="2">'2022'!$B$5</definedName>
    <definedName name="TeklifYil">'2020'!$B$5</definedName>
  </definedNames>
  <calcPr calcMode="manual" fullCalcOnLoad="1"/>
</workbook>
</file>

<file path=xl/sharedStrings.xml><?xml version="1.0" encoding="utf-8"?>
<sst xmlns="http://schemas.openxmlformats.org/spreadsheetml/2006/main" count="450" uniqueCount="133">
  <si>
    <t>KURUMLAR</t>
  </si>
  <si>
    <t>BORÇ VERME</t>
  </si>
  <si>
    <t>TOPLAM</t>
  </si>
  <si>
    <t>YEDEK ÖDENEK</t>
  </si>
  <si>
    <t>YIL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</si>
  <si>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</si>
  <si>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</si>
  <si>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</si>
  <si>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</si>
  <si>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</si>
  <si>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</si>
  <si>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</si>
  <si>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</si>
  <si>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</si>
  <si>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YIL:</t>
  </si>
  <si>
    <t>AŞAMA:</t>
  </si>
  <si>
    <t>AY:</t>
  </si>
  <si>
    <t>XX</t>
  </si>
  <si>
    <t>KURKOD</t>
  </si>
  <si>
    <t>FORMUL</t>
  </si>
  <si>
    <t>ASAMA</t>
  </si>
  <si>
    <t>EKOKOD</t>
  </si>
  <si>
    <t>FAİZ GİDERLERİ</t>
  </si>
  <si>
    <t>ABSKUR</t>
  </si>
  <si>
    <t>42</t>
  </si>
  <si>
    <t>ABSHAZINEYARDIMI</t>
  </si>
  <si>
    <t>TEKLİF YIL: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</si>
  <si>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</si>
  <si>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</si>
  <si>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</si>
  <si>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</si>
  <si>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>GELİRDEN AYRILAN PAYLAR</t>
  </si>
  <si>
    <t>MERKEZİ YÖNETİM BÜTÇESİ TOPLAMI ( HAZİNE YARDIMLARI VE GELİRDEN AYRILAN PAY HARİÇ)</t>
  </si>
  <si>
    <t>ABSGELIRPAYIGIDER</t>
  </si>
  <si>
    <t>(I) SAYILI CETVEL - GENEL BÜTÇELİ İDARELER</t>
  </si>
  <si>
    <t>(EKONOMİK SINIFLANDIRMA)</t>
  </si>
  <si>
    <t>SOS. GÜV. DEV.    PRİMİ GİD.</t>
  </si>
  <si>
    <t>PERSONEL      GİDERLERİ</t>
  </si>
  <si>
    <t>MAL VE HİZMET     ALIM GİDERLERİ</t>
  </si>
  <si>
    <t>01.75</t>
  </si>
  <si>
    <t>X</t>
  </si>
  <si>
    <t>YILI MERKEZİ YÖNETİM BÜTÇE KANUNU İCMALİ</t>
  </si>
  <si>
    <t>01/38</t>
  </si>
  <si>
    <t>38/42</t>
  </si>
  <si>
    <t>BUTCEYILI</t>
  </si>
  <si>
    <t>ABSODENEKYIL</t>
  </si>
  <si>
    <t xml:space="preserve">ÖZEL BÜTÇELERE VE DDK'LARA HAZİNE YARDIMI </t>
  </si>
  <si>
    <t>3</t>
  </si>
  <si>
    <t>8</t>
  </si>
  <si>
    <t>2020</t>
  </si>
  <si>
    <t>Ağustos</t>
  </si>
  <si>
    <t>Cumhurbaşkanı Teklifi</t>
  </si>
  <si>
    <t>01.76</t>
  </si>
  <si>
    <t>01.77</t>
  </si>
  <si>
    <t>01.78</t>
  </si>
  <si>
    <t>01.79</t>
  </si>
  <si>
    <t>01.80</t>
  </si>
  <si>
    <t>01.81</t>
  </si>
  <si>
    <t>10</t>
  </si>
  <si>
    <t>10.81</t>
  </si>
  <si>
    <t>10.82</t>
  </si>
  <si>
    <t>10.83</t>
  </si>
  <si>
    <t>10.85</t>
  </si>
  <si>
    <t>10.86</t>
  </si>
  <si>
    <t>11</t>
  </si>
  <si>
    <t>11.75</t>
  </si>
  <si>
    <t>12</t>
  </si>
  <si>
    <t>12.76</t>
  </si>
  <si>
    <t>12.77</t>
  </si>
  <si>
    <t>13</t>
  </si>
  <si>
    <t>15</t>
  </si>
  <si>
    <t>20</t>
  </si>
  <si>
    <t>21</t>
  </si>
  <si>
    <t>23</t>
  </si>
  <si>
    <t>24</t>
  </si>
  <si>
    <t>26</t>
  </si>
  <si>
    <t>27</t>
  </si>
  <si>
    <t>27.75</t>
  </si>
  <si>
    <t>29</t>
  </si>
  <si>
    <t>30</t>
  </si>
  <si>
    <t>30.75</t>
  </si>
  <si>
    <t>31</t>
  </si>
  <si>
    <t>34</t>
  </si>
  <si>
    <t>CUMHURBAŞKANLIĞI</t>
  </si>
  <si>
    <t>MİLLİ İSTİHBARAT TEŞKİLATI BAŞKANLIĞI</t>
  </si>
  <si>
    <t>MİLLİ GÜVENLİK KURULU GENEL SEKRETERLİĞİ</t>
  </si>
  <si>
    <t>DİYANET İŞLERİ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</si>
  <si>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</si>
  <si>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</si>
  <si>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</si>
  <si>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</si>
  <si>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TÜRKİYE BÜYÜK MİLLET MECLİSİ</t>
  </si>
  <si>
    <t>ANAYASA MAHKEMESİ</t>
  </si>
  <si>
    <t>YARGITAY</t>
  </si>
  <si>
    <t>DANIŞTAY</t>
  </si>
  <si>
    <t>SAYIŞTAY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</si>
  <si>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</si>
  <si>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</si>
  <si>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</si>
  <si>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</si>
  <si>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</si>
  <si>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</si>
  <si>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</si>
  <si>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AFET VE ACİL DURUM YÖNETİMİ BAŞKANLIĞI</t>
  </si>
  <si>
    <t>DIŞİŞLERİ BAKANLIĞI</t>
  </si>
  <si>
    <t>AVRUPA BİRLİĞİ BAŞKANLIĞI</t>
  </si>
  <si>
    <t>HAZİNE VE MALİYE BAKANLIĞI</t>
  </si>
  <si>
    <t>GELİR İDARESİ BAŞKANLIĞI</t>
  </si>
  <si>
    <t>TÜRKİYE İSTATİSTİK KURUMU</t>
  </si>
  <si>
    <t>MİLLİ EĞİTİM BAKANLIĞI</t>
  </si>
  <si>
    <t>SAĞLIK BAKANLIĞI</t>
  </si>
  <si>
    <t>ENERJİ VE TABİİ KAYNAKLAR BAKANLIĞI</t>
  </si>
  <si>
    <t>KÜLTÜR VE TURİZM BAKANLIĞI</t>
  </si>
  <si>
    <t>HAKİMLER VE SAVCILAR KURULU</t>
  </si>
  <si>
    <t>AİLE, ÇALIŞMA VE SOSYAL HİZMETLER BAKANLIĞI</t>
  </si>
  <si>
    <t>SANAYİ VE TEKNOLOJİ BAKANLIĞI</t>
  </si>
  <si>
    <t>ÇEVRE VE ŞEHİRCİLİK BAKANLIĞI</t>
  </si>
  <si>
    <t>TAPU VE KADASTRO GENEL MÜDÜRLÜĞÜ</t>
  </si>
  <si>
    <t>GENÇLİK VE SPOR BAKANLIĞI</t>
  </si>
  <si>
    <t>TARIM VE ORMAN BAKANLIĞI</t>
  </si>
  <si>
    <t>METEOROLOJİ GENEL MÜDÜRLÜĞÜ</t>
  </si>
  <si>
    <t>TİCARET BAKANLIĞI</t>
  </si>
  <si>
    <t>ULAŞTIRMA VE ALTYAPI BAKANLIĞI</t>
  </si>
  <si>
    <t>CARİ TRANSFERLER</t>
  </si>
  <si>
    <t>SERMAYE GİDERLERİ</t>
  </si>
  <si>
    <t>SERMAYE      TRANSFERLERİ</t>
  </si>
  <si>
    <t>2021</t>
  </si>
  <si>
    <t>2022</t>
  </si>
  <si>
    <t xml:space="preserve">2020 YILI MERKEZİ YÖNETİM BÜTÇE KANUNU İCMALİ </t>
  </si>
  <si>
    <t xml:space="preserve">2020 YILI MERKEZ YÖNETİM BÜTÇE KANUNU İCMALİ </t>
  </si>
  <si>
    <t xml:space="preserve">(I) SAYILI CETVEL - GENEL BÜTÇELİ İDARELER 2021 YILI BÜTÇE GİDER TAHMİNLERİ </t>
  </si>
  <si>
    <t xml:space="preserve">2020 YILI MERKEZİ YÖNETİM BÜTÇE KANUNU İCMALİ  </t>
  </si>
  <si>
    <t xml:space="preserve">(I) SAYILI CETVEL - GENEL BÜTÇELİ İDARELER 2022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</si>
</sst>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26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4" fillId="0" borderId="0" xfId="49" applyFont="1" applyAlignment="1">
      <alignment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vertical="center"/>
      <protection/>
    </xf>
    <xf numFmtId="0" fontId="7" fillId="0" borderId="12" xfId="49" applyFont="1" applyBorder="1" applyAlignment="1">
      <alignment horizontal="left" vertical="center"/>
      <protection/>
    </xf>
    <xf numFmtId="0" fontId="7" fillId="0" borderId="12" xfId="49" applyFont="1" applyBorder="1" applyAlignment="1">
      <alignment horizontal="left" vertical="center" wrapText="1"/>
      <protection/>
    </xf>
    <xf numFmtId="0" fontId="7" fillId="0" borderId="0" xfId="49" applyFont="1" applyAlignment="1">
      <alignment vertical="center"/>
      <protection/>
    </xf>
    <xf numFmtId="49" fontId="8" fillId="0" borderId="0" xfId="49" applyNumberFormat="1" applyFont="1" applyAlignment="1">
      <alignment horizontal="left" vertical="center"/>
      <protection/>
    </xf>
    <xf numFmtId="0" fontId="8" fillId="0" borderId="0" xfId="49" applyFont="1" applyAlignment="1">
      <alignment horizontal="left" vertical="center"/>
      <protection/>
    </xf>
    <xf numFmtId="0" fontId="4" fillId="0" borderId="0" xfId="49" applyFont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0" xfId="49" applyNumberFormat="1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49" fontId="8" fillId="0" borderId="0" xfId="49" applyNumberFormat="1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49" fontId="6" fillId="0" borderId="0" xfId="49" applyNumberFormat="1" applyFont="1" applyAlignment="1">
      <alignment horizontal="center" vertical="center"/>
      <protection/>
    </xf>
    <xf numFmtId="0" fontId="4" fillId="0" borderId="10" xfId="49" applyFont="1" applyBorder="1" applyAlignment="1">
      <alignment horizontal="right" vertical="center"/>
      <protection/>
    </xf>
    <xf numFmtId="0" fontId="6" fillId="0" borderId="13" xfId="49" applyFont="1" applyBorder="1" applyAlignment="1">
      <alignment vertical="center"/>
      <protection/>
    </xf>
    <xf numFmtId="3" fontId="6" fillId="0" borderId="13" xfId="49" applyNumberFormat="1" applyFont="1" applyBorder="1" applyAlignment="1">
      <alignment vertical="center"/>
      <protection/>
    </xf>
    <xf numFmtId="3" fontId="7" fillId="0" borderId="13" xfId="49" applyNumberFormat="1" applyFont="1" applyBorder="1" applyAlignment="1">
      <alignment vertical="center"/>
      <protection/>
    </xf>
    <xf numFmtId="49" fontId="6" fillId="0" borderId="0" xfId="49" applyNumberFormat="1" applyFont="1" applyAlignment="1">
      <alignment vertical="center"/>
      <protection/>
    </xf>
    <xf numFmtId="3" fontId="6" fillId="0" borderId="11" xfId="49" applyNumberFormat="1" applyFont="1" applyBorder="1" applyAlignment="1">
      <alignment vertical="center"/>
      <protection/>
    </xf>
    <xf numFmtId="3" fontId="7" fillId="0" borderId="11" xfId="49" applyNumberFormat="1" applyFont="1" applyBorder="1" applyAlignment="1">
      <alignment vertical="center"/>
      <protection/>
    </xf>
    <xf numFmtId="0" fontId="6" fillId="0" borderId="14" xfId="49" applyFont="1" applyBorder="1" applyAlignment="1">
      <alignment vertical="center"/>
      <protection/>
    </xf>
    <xf numFmtId="3" fontId="6" fillId="0" borderId="14" xfId="49" applyNumberFormat="1" applyFont="1" applyBorder="1" applyAlignment="1">
      <alignment vertical="center"/>
      <protection/>
    </xf>
    <xf numFmtId="3" fontId="7" fillId="0" borderId="14" xfId="49" applyNumberFormat="1" applyFont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7" fillId="0" borderId="15" xfId="49" applyNumberFormat="1" applyFont="1" applyBorder="1" applyAlignment="1">
      <alignment vertical="center"/>
      <protection/>
    </xf>
    <xf numFmtId="49" fontId="6" fillId="0" borderId="0" xfId="0" applyNumberFormat="1" applyFont="1" applyAlignment="1">
      <alignment horizontal="left" vertical="center"/>
    </xf>
    <xf numFmtId="3" fontId="7" fillId="0" borderId="12" xfId="49" applyNumberFormat="1" applyFont="1" applyBorder="1" applyAlignment="1">
      <alignment vertical="center"/>
      <protection/>
    </xf>
    <xf numFmtId="49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3" xfId="49" applyFont="1" applyBorder="1" applyAlignment="1">
      <alignment horizontal="center" vertical="center" wrapText="1"/>
      <protection/>
    </xf>
    <xf numFmtId="0" fontId="4" fillId="0" borderId="14" xfId="49" applyFont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_Sayfa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="85" zoomScaleNormal="85" zoomScalePageLayoutView="0" workbookViewId="0" topLeftCell="E9">
      <selection activeCell="H30" sqref="H30"/>
    </sheetView>
  </sheetViews>
  <sheetFormatPr defaultColWidth="9.00390625" defaultRowHeight="12.75"/>
  <cols>
    <col min="1" max="3" width="9.125" style="12" hidden="1" customWidth="1"/>
    <col min="4" max="4" width="18.00390625" style="12" hidden="1" customWidth="1"/>
    <col min="5" max="5" width="76.125" style="12" customWidth="1"/>
    <col min="6" max="14" width="22.25390625" style="12" customWidth="1"/>
    <col min="15" max="15" width="24.25390625" style="12" bestFit="1" customWidth="1"/>
    <col min="16" max="16384" width="9.125" style="12" customWidth="1"/>
  </cols>
  <sheetData>
    <row r="1" spans="1:15" ht="15" hidden="1">
      <c r="A1" s="6" t="s">
        <v>14</v>
      </c>
      <c r="B1" s="7" t="s">
        <v>49</v>
      </c>
      <c r="C1" s="8"/>
      <c r="D1" s="9" t="s">
        <v>19</v>
      </c>
      <c r="E1" s="10" t="s">
        <v>23</v>
      </c>
      <c r="F1" s="10" t="s">
        <v>45</v>
      </c>
      <c r="G1" s="10" t="s">
        <v>45</v>
      </c>
      <c r="H1" s="10" t="s">
        <v>45</v>
      </c>
      <c r="I1" s="10" t="s">
        <v>45</v>
      </c>
      <c r="J1" s="10" t="s">
        <v>45</v>
      </c>
      <c r="K1" s="10" t="s">
        <v>45</v>
      </c>
      <c r="L1" s="10" t="s">
        <v>45</v>
      </c>
      <c r="M1" s="10" t="s">
        <v>45</v>
      </c>
      <c r="N1" s="10" t="s">
        <v>45</v>
      </c>
      <c r="O1" s="11" t="s">
        <v>17</v>
      </c>
    </row>
    <row r="2" spans="1:15" ht="15" hidden="1">
      <c r="A2" s="1" t="s">
        <v>15</v>
      </c>
      <c r="B2" s="7" t="s">
        <v>47</v>
      </c>
      <c r="C2" s="8" t="s">
        <v>51</v>
      </c>
      <c r="D2" s="9" t="s">
        <v>4</v>
      </c>
      <c r="E2" s="13" t="str">
        <f aca="true" t="shared" si="0" ref="E2:N2">ButceYil</f>
        <v>2020</v>
      </c>
      <c r="F2" s="13" t="str">
        <f t="shared" si="0"/>
        <v>2020</v>
      </c>
      <c r="G2" s="13" t="str">
        <f t="shared" si="0"/>
        <v>2020</v>
      </c>
      <c r="H2" s="13" t="str">
        <f t="shared" si="0"/>
        <v>2020</v>
      </c>
      <c r="I2" s="13" t="str">
        <f t="shared" si="0"/>
        <v>2020</v>
      </c>
      <c r="J2" s="13" t="str">
        <f t="shared" si="0"/>
        <v>2020</v>
      </c>
      <c r="K2" s="13" t="str">
        <f t="shared" si="0"/>
        <v>2020</v>
      </c>
      <c r="L2" s="13" t="str">
        <f t="shared" si="0"/>
        <v>2020</v>
      </c>
      <c r="M2" s="13" t="str">
        <f t="shared" si="0"/>
        <v>2020</v>
      </c>
      <c r="N2" s="13" t="str">
        <f t="shared" si="0"/>
        <v>2020</v>
      </c>
      <c r="O2" s="14"/>
    </row>
    <row r="3" spans="1:15" ht="15" hidden="1">
      <c r="A3" s="1"/>
      <c r="B3" s="7"/>
      <c r="C3" s="8"/>
      <c r="D3" s="9" t="s">
        <v>44</v>
      </c>
      <c r="E3" s="13"/>
      <c r="F3" s="13" t="str">
        <f aca="true" t="shared" si="1" ref="F3:N3">ButceYil</f>
        <v>2020</v>
      </c>
      <c r="G3" s="13" t="str">
        <f t="shared" si="1"/>
        <v>2020</v>
      </c>
      <c r="H3" s="13" t="str">
        <f t="shared" si="1"/>
        <v>2020</v>
      </c>
      <c r="I3" s="13" t="str">
        <f t="shared" si="1"/>
        <v>2020</v>
      </c>
      <c r="J3" s="13" t="str">
        <f t="shared" si="1"/>
        <v>2020</v>
      </c>
      <c r="K3" s="13" t="str">
        <f t="shared" si="1"/>
        <v>2020</v>
      </c>
      <c r="L3" s="13" t="str">
        <f t="shared" si="1"/>
        <v>2020</v>
      </c>
      <c r="M3" s="13" t="str">
        <f t="shared" si="1"/>
        <v>2020</v>
      </c>
      <c r="N3" s="13" t="str">
        <f t="shared" si="1"/>
        <v>2020</v>
      </c>
      <c r="O3" s="14"/>
    </row>
    <row r="4" spans="1:15" ht="15" hidden="1">
      <c r="A4" s="1" t="s">
        <v>16</v>
      </c>
      <c r="B4" s="7" t="s">
        <v>48</v>
      </c>
      <c r="C4" s="8" t="s">
        <v>50</v>
      </c>
      <c r="D4" s="9" t="s">
        <v>20</v>
      </c>
      <c r="E4" s="15"/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4"/>
    </row>
    <row r="5" spans="1:15" ht="15" hidden="1">
      <c r="A5" s="16" t="s">
        <v>26</v>
      </c>
      <c r="B5" s="17" t="s">
        <v>49</v>
      </c>
      <c r="C5" s="17"/>
      <c r="D5" s="9" t="s">
        <v>21</v>
      </c>
      <c r="E5" s="1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4"/>
    </row>
    <row r="6" spans="1:15" ht="15" hidden="1">
      <c r="A6" s="14"/>
      <c r="B6" s="14"/>
      <c r="C6" s="14"/>
      <c r="D6" s="10" t="s">
        <v>17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hidden="1">
      <c r="A7" s="14" t="s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9.5" customHeight="1" hidden="1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1:15" ht="19.5" customHeight="1">
      <c r="A9" s="17"/>
      <c r="B9" s="17"/>
      <c r="C9" s="17"/>
      <c r="D9" s="1"/>
      <c r="E9" s="40" t="s">
        <v>128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9.5" customHeight="1">
      <c r="A10" s="17"/>
      <c r="B10" s="17"/>
      <c r="C10" s="17"/>
      <c r="E10" s="40" t="s">
        <v>34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9.5" customHeight="1">
      <c r="A11" s="17"/>
      <c r="B11" s="17"/>
      <c r="C11" s="17"/>
      <c r="D11" s="1"/>
      <c r="E11" s="41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30" customHeight="1" thickBot="1">
      <c r="A12" s="17"/>
      <c r="B12" s="17"/>
      <c r="C12" s="17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19" t="str">
        <f>IF(ButceYil&gt;2008,"TL","YTL")</f>
        <v>TL</v>
      </c>
    </row>
    <row r="13" spans="1:15" ht="27.75" customHeight="1">
      <c r="A13" s="17"/>
      <c r="B13" s="17"/>
      <c r="C13" s="17"/>
      <c r="D13" s="17"/>
      <c r="E13" s="42" t="s">
        <v>0</v>
      </c>
      <c r="F13" s="38" t="s">
        <v>37</v>
      </c>
      <c r="G13" s="38" t="s">
        <v>36</v>
      </c>
      <c r="H13" s="38" t="s">
        <v>38</v>
      </c>
      <c r="I13" s="38" t="s">
        <v>22</v>
      </c>
      <c r="J13" s="38" t="s">
        <v>123</v>
      </c>
      <c r="K13" s="38" t="s">
        <v>124</v>
      </c>
      <c r="L13" s="38" t="s">
        <v>125</v>
      </c>
      <c r="M13" s="38" t="s">
        <v>1</v>
      </c>
      <c r="N13" s="38" t="s">
        <v>3</v>
      </c>
      <c r="O13" s="38" t="s">
        <v>2</v>
      </c>
    </row>
    <row r="14" spans="4:15" ht="27.75" customHeight="1" thickBot="1">
      <c r="D14" s="9"/>
      <c r="E14" s="43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9.5" customHeight="1" hidden="1">
      <c r="A15" s="9" t="s">
        <v>19</v>
      </c>
      <c r="B15" s="9" t="s">
        <v>18</v>
      </c>
      <c r="C15" s="9" t="s">
        <v>17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2">
        <f>SUM(F15:N15)</f>
        <v>0</v>
      </c>
    </row>
    <row r="16" spans="1:15" ht="16.5" customHeight="1">
      <c r="A16" s="15"/>
      <c r="B16" s="23" t="s">
        <v>5</v>
      </c>
      <c r="C16" s="15"/>
      <c r="E16" s="3" t="s">
        <v>83</v>
      </c>
      <c r="F16" s="24">
        <v>329857000</v>
      </c>
      <c r="G16" s="24">
        <v>37864000</v>
      </c>
      <c r="H16" s="24">
        <v>1660016000</v>
      </c>
      <c r="I16" s="24">
        <v>0</v>
      </c>
      <c r="J16" s="24">
        <v>515200000</v>
      </c>
      <c r="K16" s="24">
        <v>610000000</v>
      </c>
      <c r="L16" s="24">
        <v>0</v>
      </c>
      <c r="M16" s="24">
        <v>0</v>
      </c>
      <c r="N16" s="24">
        <v>0</v>
      </c>
      <c r="O16" s="25">
        <f aca="true" t="shared" si="3" ref="O16:O55">N16+M16+L16+K16+J16+I16+H16+G16+F16</f>
        <v>3152937000</v>
      </c>
    </row>
    <row r="17" spans="1:15" ht="15.75" customHeight="1">
      <c r="A17" s="15"/>
      <c r="B17" s="23" t="s">
        <v>39</v>
      </c>
      <c r="C17" s="15"/>
      <c r="E17" s="3" t="s">
        <v>84</v>
      </c>
      <c r="F17" s="24">
        <v>1252961000</v>
      </c>
      <c r="G17" s="24">
        <v>130074000</v>
      </c>
      <c r="H17" s="24">
        <v>299346000</v>
      </c>
      <c r="I17" s="24">
        <v>0</v>
      </c>
      <c r="J17" s="24">
        <v>0</v>
      </c>
      <c r="K17" s="24">
        <v>500000000</v>
      </c>
      <c r="L17" s="24">
        <v>0</v>
      </c>
      <c r="M17" s="24">
        <v>0</v>
      </c>
      <c r="N17" s="24">
        <v>0</v>
      </c>
      <c r="O17" s="25">
        <f t="shared" si="3"/>
        <v>2182381000</v>
      </c>
    </row>
    <row r="18" spans="1:15" ht="15.75" customHeight="1" thickBot="1">
      <c r="A18" s="15"/>
      <c r="B18" s="23" t="s">
        <v>52</v>
      </c>
      <c r="C18" s="15"/>
      <c r="E18" s="3" t="s">
        <v>85</v>
      </c>
      <c r="F18" s="24">
        <v>24794000</v>
      </c>
      <c r="G18" s="24">
        <v>3888000</v>
      </c>
      <c r="H18" s="24">
        <v>3374000</v>
      </c>
      <c r="I18" s="24">
        <v>0</v>
      </c>
      <c r="J18" s="24">
        <v>143000</v>
      </c>
      <c r="K18" s="24">
        <v>2588000</v>
      </c>
      <c r="L18" s="24">
        <v>0</v>
      </c>
      <c r="M18" s="24">
        <v>0</v>
      </c>
      <c r="N18" s="24">
        <v>0</v>
      </c>
      <c r="O18" s="25">
        <f t="shared" si="3"/>
        <v>34787000</v>
      </c>
    </row>
    <row r="19" spans="1:15" ht="15.75" customHeight="1" thickBot="1">
      <c r="A19" s="15"/>
      <c r="B19" s="23" t="s">
        <v>53</v>
      </c>
      <c r="C19" s="15"/>
      <c r="E19" s="3" t="s">
        <v>86</v>
      </c>
      <c r="F19" s="24">
        <v>9450570000</v>
      </c>
      <c r="G19" s="24">
        <v>1673538000</v>
      </c>
      <c r="H19" s="24">
        <v>257936000</v>
      </c>
      <c r="I19" s="24">
        <v>0</v>
      </c>
      <c r="J19" s="24">
        <v>39304000</v>
      </c>
      <c r="K19" s="24">
        <v>98261000</v>
      </c>
      <c r="L19" s="24">
        <v>0</v>
      </c>
      <c r="M19" s="24">
        <v>0</v>
      </c>
      <c r="N19" s="24">
        <v>0</v>
      </c>
      <c r="O19" s="25">
        <f t="shared" si="3"/>
        <v>11519609000</v>
      </c>
    </row>
    <row r="20" spans="1:15" ht="15.75" customHeight="1" thickBot="1">
      <c r="A20" s="15"/>
      <c r="B20" s="23" t="s">
        <v>54</v>
      </c>
      <c r="C20" s="15"/>
      <c r="E20" s="3" t="s">
        <v>87</v>
      </c>
      <c r="F20" s="24">
        <v>64042000</v>
      </c>
      <c r="G20" s="24">
        <v>11375000</v>
      </c>
      <c r="H20" s="24">
        <v>18017000</v>
      </c>
      <c r="I20" s="24">
        <v>0</v>
      </c>
      <c r="J20" s="24">
        <v>398000</v>
      </c>
      <c r="K20" s="24">
        <v>7800000</v>
      </c>
      <c r="L20" s="24">
        <v>0</v>
      </c>
      <c r="M20" s="24">
        <v>0</v>
      </c>
      <c r="N20" s="24">
        <v>0</v>
      </c>
      <c r="O20" s="25">
        <f t="shared" si="3"/>
        <v>101632000</v>
      </c>
    </row>
    <row r="21" spans="1:15" ht="15.75" customHeight="1" thickBot="1">
      <c r="A21" s="15"/>
      <c r="B21" s="23" t="s">
        <v>55</v>
      </c>
      <c r="C21" s="15"/>
      <c r="E21" s="3" t="s">
        <v>88</v>
      </c>
      <c r="F21" s="24">
        <v>78493000</v>
      </c>
      <c r="G21" s="24">
        <v>15603000</v>
      </c>
      <c r="H21" s="24">
        <v>22728000</v>
      </c>
      <c r="I21" s="24">
        <v>0</v>
      </c>
      <c r="J21" s="24">
        <v>574000</v>
      </c>
      <c r="K21" s="24">
        <v>40000000</v>
      </c>
      <c r="L21" s="24">
        <v>0</v>
      </c>
      <c r="M21" s="24">
        <v>0</v>
      </c>
      <c r="N21" s="24">
        <v>0</v>
      </c>
      <c r="O21" s="25">
        <f t="shared" si="3"/>
        <v>157398000</v>
      </c>
    </row>
    <row r="22" spans="1:15" ht="15.75" customHeight="1" thickBot="1">
      <c r="A22" s="15"/>
      <c r="B22" s="23" t="s">
        <v>56</v>
      </c>
      <c r="C22" s="15"/>
      <c r="E22" s="3" t="s">
        <v>89</v>
      </c>
      <c r="F22" s="24">
        <v>76643000</v>
      </c>
      <c r="G22" s="24">
        <v>11006000</v>
      </c>
      <c r="H22" s="24">
        <v>27184000</v>
      </c>
      <c r="I22" s="24">
        <v>0</v>
      </c>
      <c r="J22" s="24">
        <v>445000</v>
      </c>
      <c r="K22" s="24">
        <v>23296000</v>
      </c>
      <c r="L22" s="24">
        <v>171044000</v>
      </c>
      <c r="M22" s="24">
        <v>0</v>
      </c>
      <c r="N22" s="24">
        <v>8763543000</v>
      </c>
      <c r="O22" s="25">
        <f t="shared" si="3"/>
        <v>9073161000</v>
      </c>
    </row>
    <row r="23" spans="1:15" ht="15.75" customHeight="1" thickBot="1">
      <c r="A23" s="15"/>
      <c r="B23" s="23" t="s">
        <v>57</v>
      </c>
      <c r="C23" s="15"/>
      <c r="E23" s="3" t="s">
        <v>90</v>
      </c>
      <c r="F23" s="24">
        <v>63027000</v>
      </c>
      <c r="G23" s="24">
        <v>8590000</v>
      </c>
      <c r="H23" s="24">
        <v>294410000</v>
      </c>
      <c r="I23" s="24">
        <v>0</v>
      </c>
      <c r="J23" s="24">
        <v>428000</v>
      </c>
      <c r="K23" s="24">
        <v>1681000</v>
      </c>
      <c r="L23" s="24">
        <v>0</v>
      </c>
      <c r="M23" s="24">
        <v>0</v>
      </c>
      <c r="N23" s="24">
        <v>0</v>
      </c>
      <c r="O23" s="25">
        <f t="shared" si="3"/>
        <v>368136000</v>
      </c>
    </row>
    <row r="24" spans="1:15" ht="15.75" customHeight="1" thickBot="1">
      <c r="A24" s="15"/>
      <c r="B24" s="23" t="s">
        <v>6</v>
      </c>
      <c r="C24" s="15"/>
      <c r="E24" s="3" t="s">
        <v>91</v>
      </c>
      <c r="F24" s="24">
        <v>941107000</v>
      </c>
      <c r="G24" s="24">
        <v>125377000</v>
      </c>
      <c r="H24" s="24">
        <v>226951000</v>
      </c>
      <c r="I24" s="24">
        <v>0</v>
      </c>
      <c r="J24" s="24">
        <v>266105000</v>
      </c>
      <c r="K24" s="24">
        <v>186274000</v>
      </c>
      <c r="L24" s="24">
        <v>1975000</v>
      </c>
      <c r="M24" s="24">
        <v>0</v>
      </c>
      <c r="N24" s="24">
        <v>0</v>
      </c>
      <c r="O24" s="25">
        <f t="shared" si="3"/>
        <v>1747789000</v>
      </c>
    </row>
    <row r="25" spans="1:15" ht="15.75" customHeight="1" thickBot="1">
      <c r="A25" s="15"/>
      <c r="B25" s="23" t="s">
        <v>7</v>
      </c>
      <c r="C25" s="15"/>
      <c r="E25" s="3" t="s">
        <v>92</v>
      </c>
      <c r="F25" s="24">
        <v>40611000</v>
      </c>
      <c r="G25" s="24">
        <v>4824000</v>
      </c>
      <c r="H25" s="24">
        <v>19153000</v>
      </c>
      <c r="I25" s="24">
        <v>0</v>
      </c>
      <c r="J25" s="24">
        <v>4360000</v>
      </c>
      <c r="K25" s="24">
        <v>4659000</v>
      </c>
      <c r="L25" s="24">
        <v>0</v>
      </c>
      <c r="M25" s="24">
        <v>0</v>
      </c>
      <c r="N25" s="24">
        <v>0</v>
      </c>
      <c r="O25" s="25">
        <f t="shared" si="3"/>
        <v>73607000</v>
      </c>
    </row>
    <row r="26" spans="1:15" ht="15.75" customHeight="1" thickBot="1">
      <c r="A26" s="15"/>
      <c r="B26" s="23" t="s">
        <v>8</v>
      </c>
      <c r="C26" s="15"/>
      <c r="E26" s="3" t="s">
        <v>93</v>
      </c>
      <c r="F26" s="24">
        <v>217317000</v>
      </c>
      <c r="G26" s="24">
        <v>27689000</v>
      </c>
      <c r="H26" s="24">
        <v>43584000</v>
      </c>
      <c r="I26" s="24">
        <v>0</v>
      </c>
      <c r="J26" s="24">
        <v>16153000</v>
      </c>
      <c r="K26" s="24">
        <v>200547000</v>
      </c>
      <c r="L26" s="24">
        <v>0</v>
      </c>
      <c r="M26" s="24">
        <v>0</v>
      </c>
      <c r="N26" s="24">
        <v>0</v>
      </c>
      <c r="O26" s="25">
        <f t="shared" si="3"/>
        <v>505290000</v>
      </c>
    </row>
    <row r="27" spans="1:15" ht="15.75" customHeight="1" thickBot="1">
      <c r="A27" s="15"/>
      <c r="B27" s="23" t="s">
        <v>9</v>
      </c>
      <c r="C27" s="15"/>
      <c r="E27" s="3" t="s">
        <v>94</v>
      </c>
      <c r="F27" s="24">
        <v>168440000</v>
      </c>
      <c r="G27" s="24">
        <v>21078000</v>
      </c>
      <c r="H27" s="24">
        <v>12560000</v>
      </c>
      <c r="I27" s="24">
        <v>0</v>
      </c>
      <c r="J27" s="24">
        <v>3799000</v>
      </c>
      <c r="K27" s="24">
        <v>4898000</v>
      </c>
      <c r="L27" s="24">
        <v>0</v>
      </c>
      <c r="M27" s="24">
        <v>0</v>
      </c>
      <c r="N27" s="24">
        <v>0</v>
      </c>
      <c r="O27" s="25">
        <f t="shared" si="3"/>
        <v>210775000</v>
      </c>
    </row>
    <row r="28" spans="1:15" ht="15.75" customHeight="1" thickBot="1">
      <c r="A28" s="15"/>
      <c r="B28" s="23" t="s">
        <v>10</v>
      </c>
      <c r="C28" s="15"/>
      <c r="E28" s="3" t="s">
        <v>95</v>
      </c>
      <c r="F28" s="24">
        <v>285953000</v>
      </c>
      <c r="G28" s="24">
        <v>37450000</v>
      </c>
      <c r="H28" s="24">
        <v>42456000</v>
      </c>
      <c r="I28" s="24">
        <v>0</v>
      </c>
      <c r="J28" s="24">
        <v>3881000</v>
      </c>
      <c r="K28" s="24">
        <v>42350000</v>
      </c>
      <c r="L28" s="24">
        <v>0</v>
      </c>
      <c r="M28" s="24">
        <v>0</v>
      </c>
      <c r="N28" s="24">
        <v>0</v>
      </c>
      <c r="O28" s="25">
        <f t="shared" si="3"/>
        <v>412090000</v>
      </c>
    </row>
    <row r="29" spans="1:15" ht="15.75" customHeight="1" thickBot="1">
      <c r="A29" s="15"/>
      <c r="B29" s="23" t="s">
        <v>12</v>
      </c>
      <c r="C29" s="15"/>
      <c r="E29" s="3" t="s">
        <v>96</v>
      </c>
      <c r="F29" s="24">
        <v>12922932000</v>
      </c>
      <c r="G29" s="24">
        <v>1957710000</v>
      </c>
      <c r="H29" s="24">
        <v>1815506000</v>
      </c>
      <c r="I29" s="24">
        <v>0</v>
      </c>
      <c r="J29" s="24">
        <v>493165000</v>
      </c>
      <c r="K29" s="24">
        <v>1984257000</v>
      </c>
      <c r="L29" s="24">
        <v>577790000</v>
      </c>
      <c r="M29" s="24">
        <v>0</v>
      </c>
      <c r="N29" s="24">
        <v>0</v>
      </c>
      <c r="O29" s="25">
        <f t="shared" si="3"/>
        <v>19751360000</v>
      </c>
    </row>
    <row r="30" spans="1:15" ht="15.75" customHeight="1" thickBot="1">
      <c r="A30" s="15"/>
      <c r="B30" s="23" t="s">
        <v>13</v>
      </c>
      <c r="C30" s="15"/>
      <c r="E30" s="3" t="s">
        <v>97</v>
      </c>
      <c r="F30" s="24">
        <v>29445185000</v>
      </c>
      <c r="G30" s="24">
        <v>4652056000</v>
      </c>
      <c r="H30" s="24">
        <v>18902813000</v>
      </c>
      <c r="I30" s="24">
        <v>0</v>
      </c>
      <c r="J30" s="24">
        <v>670813000</v>
      </c>
      <c r="K30" s="24">
        <v>188475000</v>
      </c>
      <c r="L30" s="24">
        <v>0</v>
      </c>
      <c r="M30" s="24">
        <v>0</v>
      </c>
      <c r="N30" s="24">
        <v>0</v>
      </c>
      <c r="O30" s="25">
        <f t="shared" si="3"/>
        <v>53859342000</v>
      </c>
    </row>
    <row r="31" spans="1:15" ht="15.75" customHeight="1" thickBot="1">
      <c r="A31" s="15"/>
      <c r="B31" s="23" t="s">
        <v>58</v>
      </c>
      <c r="C31" s="15"/>
      <c r="E31" s="3" t="s">
        <v>98</v>
      </c>
      <c r="F31" s="24">
        <v>5489632000</v>
      </c>
      <c r="G31" s="24">
        <v>1725336000</v>
      </c>
      <c r="H31" s="24">
        <v>851485000</v>
      </c>
      <c r="I31" s="24">
        <v>0</v>
      </c>
      <c r="J31" s="24">
        <v>751594000</v>
      </c>
      <c r="K31" s="24">
        <v>666562000</v>
      </c>
      <c r="L31" s="24">
        <v>187609000</v>
      </c>
      <c r="M31" s="24">
        <v>0</v>
      </c>
      <c r="N31" s="24">
        <v>0</v>
      </c>
      <c r="O31" s="25">
        <f t="shared" si="3"/>
        <v>9672218000</v>
      </c>
    </row>
    <row r="32" spans="1:15" ht="15.75" customHeight="1" thickBot="1">
      <c r="A32" s="15"/>
      <c r="B32" s="23" t="s">
        <v>59</v>
      </c>
      <c r="C32" s="15"/>
      <c r="E32" s="3" t="s">
        <v>99</v>
      </c>
      <c r="F32" s="24">
        <v>16726459000</v>
      </c>
      <c r="G32" s="24">
        <v>2111388000</v>
      </c>
      <c r="H32" s="24">
        <v>3723993000</v>
      </c>
      <c r="I32" s="24">
        <v>0</v>
      </c>
      <c r="J32" s="24">
        <v>6939000</v>
      </c>
      <c r="K32" s="24">
        <v>399338000</v>
      </c>
      <c r="L32" s="24">
        <v>0</v>
      </c>
      <c r="M32" s="24">
        <v>0</v>
      </c>
      <c r="N32" s="24">
        <v>0</v>
      </c>
      <c r="O32" s="25">
        <f t="shared" si="3"/>
        <v>22968117000</v>
      </c>
    </row>
    <row r="33" spans="1:15" ht="15.75" customHeight="1" thickBot="1">
      <c r="A33" s="15"/>
      <c r="B33" s="23" t="s">
        <v>60</v>
      </c>
      <c r="C33" s="15"/>
      <c r="E33" s="3" t="s">
        <v>100</v>
      </c>
      <c r="F33" s="24">
        <v>28296392000</v>
      </c>
      <c r="G33" s="24">
        <v>5136020000</v>
      </c>
      <c r="H33" s="24">
        <v>3879161000</v>
      </c>
      <c r="I33" s="24">
        <v>0</v>
      </c>
      <c r="J33" s="24">
        <v>12252000</v>
      </c>
      <c r="K33" s="24">
        <v>1649364000</v>
      </c>
      <c r="L33" s="24">
        <v>0</v>
      </c>
      <c r="M33" s="24">
        <v>0</v>
      </c>
      <c r="N33" s="24">
        <v>0</v>
      </c>
      <c r="O33" s="25">
        <f t="shared" si="3"/>
        <v>38973189000</v>
      </c>
    </row>
    <row r="34" spans="1:15" ht="15.75" customHeight="1" thickBot="1">
      <c r="A34" s="15"/>
      <c r="B34" s="23" t="s">
        <v>61</v>
      </c>
      <c r="C34" s="15"/>
      <c r="E34" s="3" t="s">
        <v>101</v>
      </c>
      <c r="F34" s="24">
        <v>626071000</v>
      </c>
      <c r="G34" s="24">
        <v>92869000</v>
      </c>
      <c r="H34" s="24">
        <v>367659000</v>
      </c>
      <c r="I34" s="24">
        <v>0</v>
      </c>
      <c r="J34" s="24">
        <v>4044000</v>
      </c>
      <c r="K34" s="24">
        <v>38181000</v>
      </c>
      <c r="L34" s="24">
        <v>0</v>
      </c>
      <c r="M34" s="24">
        <v>0</v>
      </c>
      <c r="N34" s="24">
        <v>0</v>
      </c>
      <c r="O34" s="25">
        <f t="shared" si="3"/>
        <v>1128824000</v>
      </c>
    </row>
    <row r="35" spans="1:15" ht="15.75" customHeight="1" thickBot="1">
      <c r="A35" s="15"/>
      <c r="B35" s="23" t="s">
        <v>62</v>
      </c>
      <c r="C35" s="15"/>
      <c r="E35" s="3" t="s">
        <v>102</v>
      </c>
      <c r="F35" s="24">
        <v>517524000</v>
      </c>
      <c r="G35" s="24">
        <v>101624000</v>
      </c>
      <c r="H35" s="24">
        <v>128566000</v>
      </c>
      <c r="I35" s="24">
        <v>0</v>
      </c>
      <c r="J35" s="24">
        <v>1716439000</v>
      </c>
      <c r="K35" s="24">
        <v>47018000</v>
      </c>
      <c r="L35" s="24">
        <v>0</v>
      </c>
      <c r="M35" s="24">
        <v>0</v>
      </c>
      <c r="N35" s="24">
        <v>0</v>
      </c>
      <c r="O35" s="25">
        <f t="shared" si="3"/>
        <v>2511171000</v>
      </c>
    </row>
    <row r="36" spans="1:15" ht="15.75" customHeight="1" thickBot="1">
      <c r="A36" s="15"/>
      <c r="B36" s="23" t="s">
        <v>63</v>
      </c>
      <c r="C36" s="15"/>
      <c r="E36" s="3" t="s">
        <v>103</v>
      </c>
      <c r="F36" s="24">
        <v>431697000</v>
      </c>
      <c r="G36" s="24">
        <v>71681000</v>
      </c>
      <c r="H36" s="24">
        <v>98416000</v>
      </c>
      <c r="I36" s="24">
        <v>0</v>
      </c>
      <c r="J36" s="24">
        <v>507575000</v>
      </c>
      <c r="K36" s="24">
        <v>385032000</v>
      </c>
      <c r="L36" s="24">
        <v>3215000</v>
      </c>
      <c r="M36" s="24">
        <v>139555000</v>
      </c>
      <c r="N36" s="24">
        <v>0</v>
      </c>
      <c r="O36" s="25">
        <f t="shared" si="3"/>
        <v>1637171000</v>
      </c>
    </row>
    <row r="37" spans="1:15" ht="15.75" customHeight="1" thickBot="1">
      <c r="A37" s="15"/>
      <c r="B37" s="23" t="s">
        <v>64</v>
      </c>
      <c r="C37" s="15"/>
      <c r="E37" s="3" t="s">
        <v>104</v>
      </c>
      <c r="F37" s="24">
        <v>1849258000</v>
      </c>
      <c r="G37" s="24">
        <v>144139000</v>
      </c>
      <c r="H37" s="24">
        <v>593303000</v>
      </c>
      <c r="I37" s="24">
        <v>0</v>
      </c>
      <c r="J37" s="24">
        <v>1574090000</v>
      </c>
      <c r="K37" s="24">
        <v>470300000</v>
      </c>
      <c r="L37" s="24">
        <v>0</v>
      </c>
      <c r="M37" s="24">
        <v>633000</v>
      </c>
      <c r="N37" s="24">
        <v>0</v>
      </c>
      <c r="O37" s="25">
        <f t="shared" si="3"/>
        <v>4631723000</v>
      </c>
    </row>
    <row r="38" spans="1:15" ht="15.75" customHeight="1" thickBot="1">
      <c r="A38" s="15"/>
      <c r="B38" s="23" t="s">
        <v>65</v>
      </c>
      <c r="C38" s="15"/>
      <c r="E38" s="3" t="s">
        <v>105</v>
      </c>
      <c r="F38" s="24">
        <v>42776000</v>
      </c>
      <c r="G38" s="24">
        <v>5676000</v>
      </c>
      <c r="H38" s="24">
        <v>23850000</v>
      </c>
      <c r="I38" s="24">
        <v>0</v>
      </c>
      <c r="J38" s="24">
        <v>577175000</v>
      </c>
      <c r="K38" s="24">
        <v>2582000</v>
      </c>
      <c r="L38" s="24">
        <v>4613000</v>
      </c>
      <c r="M38" s="24">
        <v>0</v>
      </c>
      <c r="N38" s="24">
        <v>0</v>
      </c>
      <c r="O38" s="25">
        <f t="shared" si="3"/>
        <v>656672000</v>
      </c>
    </row>
    <row r="39" spans="1:15" ht="15.75" customHeight="1" thickBot="1">
      <c r="A39" s="15"/>
      <c r="B39" s="23" t="s">
        <v>66</v>
      </c>
      <c r="C39" s="15"/>
      <c r="E39" s="3" t="s">
        <v>106</v>
      </c>
      <c r="F39" s="24">
        <v>2149440000</v>
      </c>
      <c r="G39" s="24">
        <v>332263000</v>
      </c>
      <c r="H39" s="24">
        <v>1402542000</v>
      </c>
      <c r="I39" s="24">
        <v>138940000000</v>
      </c>
      <c r="J39" s="24">
        <v>300218936000</v>
      </c>
      <c r="K39" s="24">
        <v>95956000</v>
      </c>
      <c r="L39" s="24">
        <v>6247805000</v>
      </c>
      <c r="M39" s="24">
        <v>18883911000</v>
      </c>
      <c r="N39" s="24">
        <v>0</v>
      </c>
      <c r="O39" s="25">
        <f t="shared" si="3"/>
        <v>468270853000</v>
      </c>
    </row>
    <row r="40" spans="1:15" ht="15.75" customHeight="1" thickBot="1">
      <c r="A40" s="15"/>
      <c r="B40" s="23" t="s">
        <v>67</v>
      </c>
      <c r="C40" s="15"/>
      <c r="E40" s="3" t="s">
        <v>107</v>
      </c>
      <c r="F40" s="24">
        <v>3039617000</v>
      </c>
      <c r="G40" s="24">
        <v>514430000</v>
      </c>
      <c r="H40" s="24">
        <v>376057000</v>
      </c>
      <c r="I40" s="24">
        <v>0</v>
      </c>
      <c r="J40" s="24">
        <v>20481000</v>
      </c>
      <c r="K40" s="24">
        <v>123951000</v>
      </c>
      <c r="L40" s="24">
        <v>0</v>
      </c>
      <c r="M40" s="24">
        <v>0</v>
      </c>
      <c r="N40" s="24">
        <v>0</v>
      </c>
      <c r="O40" s="25">
        <f t="shared" si="3"/>
        <v>4074536000</v>
      </c>
    </row>
    <row r="41" spans="1:15" ht="15.75" customHeight="1" thickBot="1">
      <c r="A41" s="15"/>
      <c r="B41" s="23" t="s">
        <v>68</v>
      </c>
      <c r="C41" s="15"/>
      <c r="E41" s="3" t="s">
        <v>108</v>
      </c>
      <c r="F41" s="24">
        <v>305155000</v>
      </c>
      <c r="G41" s="24">
        <v>51565000</v>
      </c>
      <c r="H41" s="24">
        <v>40143000</v>
      </c>
      <c r="I41" s="24">
        <v>0</v>
      </c>
      <c r="J41" s="24">
        <v>2194000</v>
      </c>
      <c r="K41" s="24">
        <v>28475000</v>
      </c>
      <c r="L41" s="24">
        <v>0</v>
      </c>
      <c r="M41" s="24">
        <v>0</v>
      </c>
      <c r="N41" s="24">
        <v>0</v>
      </c>
      <c r="O41" s="25">
        <f t="shared" si="3"/>
        <v>427532000</v>
      </c>
    </row>
    <row r="42" spans="1:15" ht="15.75" customHeight="1" thickBot="1">
      <c r="A42" s="15"/>
      <c r="B42" s="23" t="s">
        <v>69</v>
      </c>
      <c r="C42" s="15"/>
      <c r="E42" s="3" t="s">
        <v>109</v>
      </c>
      <c r="F42" s="24">
        <v>91467345000</v>
      </c>
      <c r="G42" s="24">
        <v>14367680000</v>
      </c>
      <c r="H42" s="24">
        <v>9956271000</v>
      </c>
      <c r="I42" s="24">
        <v>0</v>
      </c>
      <c r="J42" s="24">
        <v>3739169000</v>
      </c>
      <c r="K42" s="24">
        <v>5836918000</v>
      </c>
      <c r="L42" s="24">
        <v>29479000</v>
      </c>
      <c r="M42" s="24">
        <v>0</v>
      </c>
      <c r="N42" s="24">
        <v>0</v>
      </c>
      <c r="O42" s="25">
        <f t="shared" si="3"/>
        <v>125396862000</v>
      </c>
    </row>
    <row r="43" spans="1:15" ht="15.75" customHeight="1" thickBot="1">
      <c r="A43" s="15"/>
      <c r="B43" s="23" t="s">
        <v>70</v>
      </c>
      <c r="C43" s="15"/>
      <c r="E43" s="3" t="s">
        <v>110</v>
      </c>
      <c r="F43" s="24">
        <v>24278121000</v>
      </c>
      <c r="G43" s="24">
        <v>5938869000</v>
      </c>
      <c r="H43" s="24">
        <v>17754352000</v>
      </c>
      <c r="I43" s="24">
        <v>0</v>
      </c>
      <c r="J43" s="24">
        <v>245408000</v>
      </c>
      <c r="K43" s="24">
        <v>10593292000</v>
      </c>
      <c r="L43" s="24">
        <v>65787000</v>
      </c>
      <c r="M43" s="24">
        <v>0</v>
      </c>
      <c r="N43" s="24">
        <v>0</v>
      </c>
      <c r="O43" s="25">
        <f t="shared" si="3"/>
        <v>58875829000</v>
      </c>
    </row>
    <row r="44" spans="1:15" ht="15.75" customHeight="1" thickBot="1">
      <c r="A44" s="15"/>
      <c r="B44" s="23" t="s">
        <v>71</v>
      </c>
      <c r="C44" s="15"/>
      <c r="E44" s="3" t="s">
        <v>111</v>
      </c>
      <c r="F44" s="24">
        <v>102874000</v>
      </c>
      <c r="G44" s="24">
        <v>16467000</v>
      </c>
      <c r="H44" s="24">
        <v>2376135000</v>
      </c>
      <c r="I44" s="24">
        <v>0</v>
      </c>
      <c r="J44" s="24">
        <v>396516000</v>
      </c>
      <c r="K44" s="24">
        <v>52398000</v>
      </c>
      <c r="L44" s="24">
        <v>374712000</v>
      </c>
      <c r="M44" s="24">
        <v>0</v>
      </c>
      <c r="N44" s="24">
        <v>0</v>
      </c>
      <c r="O44" s="25">
        <f t="shared" si="3"/>
        <v>3319102000</v>
      </c>
    </row>
    <row r="45" spans="1:15" ht="15.75" customHeight="1" thickBot="1">
      <c r="A45" s="15"/>
      <c r="B45" s="23" t="s">
        <v>72</v>
      </c>
      <c r="C45" s="15"/>
      <c r="E45" s="3" t="s">
        <v>112</v>
      </c>
      <c r="F45" s="24">
        <v>1237638000</v>
      </c>
      <c r="G45" s="24">
        <v>214698000</v>
      </c>
      <c r="H45" s="24">
        <v>361860000</v>
      </c>
      <c r="I45" s="24">
        <v>0</v>
      </c>
      <c r="J45" s="24">
        <v>1936226000</v>
      </c>
      <c r="K45" s="24">
        <v>1077158000</v>
      </c>
      <c r="L45" s="24">
        <v>297006000</v>
      </c>
      <c r="M45" s="24">
        <v>2661000</v>
      </c>
      <c r="N45" s="24">
        <v>0</v>
      </c>
      <c r="O45" s="25">
        <f t="shared" si="3"/>
        <v>5127247000</v>
      </c>
    </row>
    <row r="46" spans="1:15" ht="15.75" customHeight="1" thickBot="1">
      <c r="A46" s="15"/>
      <c r="B46" s="23" t="s">
        <v>73</v>
      </c>
      <c r="C46" s="15"/>
      <c r="E46" s="3" t="s">
        <v>113</v>
      </c>
      <c r="F46" s="24">
        <v>69463000</v>
      </c>
      <c r="G46" s="24">
        <v>8675000</v>
      </c>
      <c r="H46" s="24">
        <v>12624000</v>
      </c>
      <c r="I46" s="24">
        <v>0</v>
      </c>
      <c r="J46" s="24">
        <v>445000</v>
      </c>
      <c r="K46" s="24">
        <v>1956000</v>
      </c>
      <c r="L46" s="24">
        <v>0</v>
      </c>
      <c r="M46" s="24">
        <v>0</v>
      </c>
      <c r="N46" s="24">
        <v>0</v>
      </c>
      <c r="O46" s="25">
        <f t="shared" si="3"/>
        <v>93163000</v>
      </c>
    </row>
    <row r="47" spans="1:15" ht="15.75" customHeight="1" thickBot="1">
      <c r="A47" s="15"/>
      <c r="B47" s="23" t="s">
        <v>74</v>
      </c>
      <c r="C47" s="15"/>
      <c r="E47" s="3" t="s">
        <v>114</v>
      </c>
      <c r="F47" s="24">
        <v>3712464000</v>
      </c>
      <c r="G47" s="24">
        <v>697674000</v>
      </c>
      <c r="H47" s="24">
        <v>1583104000</v>
      </c>
      <c r="I47" s="24">
        <v>0</v>
      </c>
      <c r="J47" s="24">
        <v>119551504000</v>
      </c>
      <c r="K47" s="24">
        <v>190123000</v>
      </c>
      <c r="L47" s="24">
        <v>74262000</v>
      </c>
      <c r="M47" s="24">
        <v>0</v>
      </c>
      <c r="N47" s="24">
        <v>0</v>
      </c>
      <c r="O47" s="25">
        <f t="shared" si="3"/>
        <v>125809131000</v>
      </c>
    </row>
    <row r="48" spans="1:15" ht="15.75" customHeight="1" thickBot="1">
      <c r="A48" s="15"/>
      <c r="B48" s="23" t="s">
        <v>75</v>
      </c>
      <c r="C48" s="15"/>
      <c r="E48" s="3" t="s">
        <v>115</v>
      </c>
      <c r="F48" s="24">
        <v>329848000</v>
      </c>
      <c r="G48" s="24">
        <v>53264000</v>
      </c>
      <c r="H48" s="24">
        <v>41840000</v>
      </c>
      <c r="I48" s="24">
        <v>0</v>
      </c>
      <c r="J48" s="24">
        <v>4630590000</v>
      </c>
      <c r="K48" s="24">
        <v>59810000</v>
      </c>
      <c r="L48" s="24">
        <v>2608564000</v>
      </c>
      <c r="M48" s="24">
        <v>215417000</v>
      </c>
      <c r="N48" s="24">
        <v>0</v>
      </c>
      <c r="O48" s="25">
        <f t="shared" si="3"/>
        <v>7939333000</v>
      </c>
    </row>
    <row r="49" spans="1:15" ht="15.75" customHeight="1" thickBot="1">
      <c r="A49" s="15"/>
      <c r="B49" s="23" t="s">
        <v>76</v>
      </c>
      <c r="C49" s="15"/>
      <c r="E49" s="3" t="s">
        <v>116</v>
      </c>
      <c r="F49" s="24">
        <v>1424992000</v>
      </c>
      <c r="G49" s="24">
        <v>248449000</v>
      </c>
      <c r="H49" s="24">
        <v>101138000</v>
      </c>
      <c r="I49" s="24">
        <v>0</v>
      </c>
      <c r="J49" s="24">
        <v>627913000</v>
      </c>
      <c r="K49" s="24">
        <v>161425000</v>
      </c>
      <c r="L49" s="24">
        <v>247847000</v>
      </c>
      <c r="M49" s="24">
        <v>15969000</v>
      </c>
      <c r="N49" s="24">
        <v>0</v>
      </c>
      <c r="O49" s="25">
        <f t="shared" si="3"/>
        <v>2827733000</v>
      </c>
    </row>
    <row r="50" spans="1:15" ht="15.75" customHeight="1" thickBot="1">
      <c r="A50" s="15"/>
      <c r="B50" s="23" t="s">
        <v>77</v>
      </c>
      <c r="C50" s="15"/>
      <c r="E50" s="3" t="s">
        <v>117</v>
      </c>
      <c r="F50" s="24">
        <v>860496000</v>
      </c>
      <c r="G50" s="24">
        <v>195619000</v>
      </c>
      <c r="H50" s="24">
        <v>24436000</v>
      </c>
      <c r="I50" s="24">
        <v>0</v>
      </c>
      <c r="J50" s="24">
        <v>6297000</v>
      </c>
      <c r="K50" s="24">
        <v>98511000</v>
      </c>
      <c r="L50" s="24">
        <v>0</v>
      </c>
      <c r="M50" s="24">
        <v>0</v>
      </c>
      <c r="N50" s="24">
        <v>0</v>
      </c>
      <c r="O50" s="25">
        <f t="shared" si="3"/>
        <v>1185359000</v>
      </c>
    </row>
    <row r="51" spans="1:15" ht="15.75" customHeight="1" thickBot="1">
      <c r="A51" s="15"/>
      <c r="B51" s="23" t="s">
        <v>78</v>
      </c>
      <c r="C51" s="15"/>
      <c r="E51" s="3" t="s">
        <v>118</v>
      </c>
      <c r="F51" s="24">
        <v>211054000</v>
      </c>
      <c r="G51" s="24">
        <v>37781000</v>
      </c>
      <c r="H51" s="24">
        <v>184160000</v>
      </c>
      <c r="I51" s="24">
        <v>0</v>
      </c>
      <c r="J51" s="24">
        <v>8668782000</v>
      </c>
      <c r="K51" s="24">
        <v>1198971000</v>
      </c>
      <c r="L51" s="24">
        <v>164213000</v>
      </c>
      <c r="M51" s="24">
        <v>7345520000</v>
      </c>
      <c r="N51" s="24">
        <v>0</v>
      </c>
      <c r="O51" s="25">
        <f t="shared" si="3"/>
        <v>17810481000</v>
      </c>
    </row>
    <row r="52" spans="1:15" ht="15.75" customHeight="1" thickBot="1">
      <c r="A52" s="15"/>
      <c r="B52" s="23" t="s">
        <v>79</v>
      </c>
      <c r="C52" s="15"/>
      <c r="E52" s="3" t="s">
        <v>119</v>
      </c>
      <c r="F52" s="24">
        <v>5752767000</v>
      </c>
      <c r="G52" s="24">
        <v>983623000</v>
      </c>
      <c r="H52" s="24">
        <v>281282000</v>
      </c>
      <c r="I52" s="24">
        <v>0</v>
      </c>
      <c r="J52" s="24">
        <v>25373113000</v>
      </c>
      <c r="K52" s="24">
        <v>548966000</v>
      </c>
      <c r="L52" s="24">
        <v>7350377000</v>
      </c>
      <c r="M52" s="24">
        <v>12788000</v>
      </c>
      <c r="N52" s="24">
        <v>0</v>
      </c>
      <c r="O52" s="25">
        <f t="shared" si="3"/>
        <v>40302916000</v>
      </c>
    </row>
    <row r="53" spans="1:15" ht="15.75" customHeight="1" thickBot="1">
      <c r="A53" s="15"/>
      <c r="B53" s="23" t="s">
        <v>80</v>
      </c>
      <c r="C53" s="15"/>
      <c r="E53" s="3" t="s">
        <v>120</v>
      </c>
      <c r="F53" s="24">
        <v>179184000</v>
      </c>
      <c r="G53" s="24">
        <v>41553000</v>
      </c>
      <c r="H53" s="24">
        <v>19857000</v>
      </c>
      <c r="I53" s="24">
        <v>0</v>
      </c>
      <c r="J53" s="24">
        <v>186453000</v>
      </c>
      <c r="K53" s="24">
        <v>25354000</v>
      </c>
      <c r="L53" s="24">
        <v>0</v>
      </c>
      <c r="M53" s="24">
        <v>0</v>
      </c>
      <c r="N53" s="24">
        <v>0</v>
      </c>
      <c r="O53" s="25">
        <f t="shared" si="3"/>
        <v>452401000</v>
      </c>
    </row>
    <row r="54" spans="1:15" ht="15.75" customHeight="1" thickBot="1">
      <c r="A54" s="15"/>
      <c r="B54" s="23" t="s">
        <v>81</v>
      </c>
      <c r="C54" s="15"/>
      <c r="E54" s="3" t="s">
        <v>121</v>
      </c>
      <c r="F54" s="24">
        <v>1368562000</v>
      </c>
      <c r="G54" s="24">
        <v>209556000</v>
      </c>
      <c r="H54" s="24">
        <v>259017000</v>
      </c>
      <c r="I54" s="24">
        <v>0</v>
      </c>
      <c r="J54" s="24">
        <v>3780051000</v>
      </c>
      <c r="K54" s="24">
        <v>134178000</v>
      </c>
      <c r="L54" s="24">
        <v>1000000</v>
      </c>
      <c r="M54" s="24">
        <v>0</v>
      </c>
      <c r="N54" s="24">
        <v>0</v>
      </c>
      <c r="O54" s="25">
        <f t="shared" si="3"/>
        <v>5752364000</v>
      </c>
    </row>
    <row r="55" spans="1:15" ht="15.75" customHeight="1" thickBot="1">
      <c r="A55" s="15"/>
      <c r="B55" s="23" t="s">
        <v>82</v>
      </c>
      <c r="C55" s="15"/>
      <c r="E55" s="3" t="s">
        <v>122</v>
      </c>
      <c r="F55" s="24">
        <v>240901000</v>
      </c>
      <c r="G55" s="24">
        <v>48056000</v>
      </c>
      <c r="H55" s="24">
        <v>95250000</v>
      </c>
      <c r="I55" s="24">
        <v>0</v>
      </c>
      <c r="J55" s="24">
        <v>12569372000</v>
      </c>
      <c r="K55" s="24">
        <v>8470995000</v>
      </c>
      <c r="L55" s="24">
        <v>7602402000</v>
      </c>
      <c r="M55" s="24">
        <v>0</v>
      </c>
      <c r="N55" s="24">
        <v>0</v>
      </c>
      <c r="O55" s="25">
        <f t="shared" si="3"/>
        <v>29026976000</v>
      </c>
    </row>
    <row r="56" spans="1:15" ht="19.5" customHeight="1" hidden="1" thickBot="1">
      <c r="A56" s="12" t="s">
        <v>40</v>
      </c>
      <c r="B56" s="23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8">
        <f aca="true" t="shared" si="4" ref="O56:O64">SUM(F56:N56)</f>
        <v>0</v>
      </c>
    </row>
    <row r="57" spans="1:15" ht="12" customHeight="1" thickBot="1">
      <c r="A57" s="29" t="s">
        <v>17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22.5" customHeight="1" thickBot="1">
      <c r="A58" s="29"/>
      <c r="B58" s="33" t="s">
        <v>42</v>
      </c>
      <c r="E58" s="4" t="s">
        <v>27</v>
      </c>
      <c r="F58" s="34">
        <v>246071662000</v>
      </c>
      <c r="G58" s="34">
        <v>42067077000</v>
      </c>
      <c r="H58" s="34">
        <v>68182535000</v>
      </c>
      <c r="I58" s="34">
        <v>138940000000</v>
      </c>
      <c r="J58" s="34">
        <v>489118326000</v>
      </c>
      <c r="K58" s="34">
        <v>36251900000</v>
      </c>
      <c r="L58" s="34">
        <v>26009700000</v>
      </c>
      <c r="M58" s="34">
        <v>26616454000</v>
      </c>
      <c r="N58" s="34">
        <v>8763543000</v>
      </c>
      <c r="O58" s="22">
        <f t="shared" si="4"/>
        <v>1082021197000</v>
      </c>
    </row>
    <row r="59" spans="1:15" ht="22.5" customHeight="1" thickBot="1">
      <c r="A59" s="29"/>
      <c r="B59" s="33" t="s">
        <v>43</v>
      </c>
      <c r="E59" s="4" t="s">
        <v>28</v>
      </c>
      <c r="F59" s="34">
        <v>35466641000</v>
      </c>
      <c r="G59" s="34">
        <v>5917767000</v>
      </c>
      <c r="H59" s="34">
        <v>6894222000</v>
      </c>
      <c r="I59" s="34">
        <v>0</v>
      </c>
      <c r="J59" s="34">
        <v>12044831000</v>
      </c>
      <c r="K59" s="34">
        <v>19680357000</v>
      </c>
      <c r="L59" s="34">
        <v>1948898000</v>
      </c>
      <c r="M59" s="34">
        <v>470458000</v>
      </c>
      <c r="N59" s="34">
        <v>0</v>
      </c>
      <c r="O59" s="22">
        <f t="shared" si="4"/>
        <v>82423174000</v>
      </c>
    </row>
    <row r="60" spans="1:15" ht="22.5" customHeight="1" thickBot="1">
      <c r="A60" s="29"/>
      <c r="B60" s="33" t="s">
        <v>24</v>
      </c>
      <c r="E60" s="4" t="s">
        <v>29</v>
      </c>
      <c r="F60" s="34">
        <v>949932000</v>
      </c>
      <c r="G60" s="34">
        <v>134921000</v>
      </c>
      <c r="H60" s="34">
        <v>472980000</v>
      </c>
      <c r="I60" s="34">
        <v>0</v>
      </c>
      <c r="J60" s="34">
        <v>5390667000</v>
      </c>
      <c r="K60" s="34">
        <v>674950000</v>
      </c>
      <c r="L60" s="34">
        <v>0</v>
      </c>
      <c r="M60" s="34">
        <v>250000</v>
      </c>
      <c r="N60" s="34">
        <v>0</v>
      </c>
      <c r="O60" s="22">
        <f t="shared" si="4"/>
        <v>7623700000</v>
      </c>
    </row>
    <row r="61" spans="1:15" ht="22.5" customHeight="1" thickBot="1">
      <c r="A61" s="29" t="s">
        <v>17</v>
      </c>
      <c r="B61" s="33"/>
      <c r="E61" s="4" t="s">
        <v>30</v>
      </c>
      <c r="F61" s="34">
        <f>F60+F59+F58</f>
        <v>282488235000</v>
      </c>
      <c r="G61" s="34">
        <f aca="true" t="shared" si="5" ref="G61:N61">G60+G59+G58</f>
        <v>48119765000</v>
      </c>
      <c r="H61" s="34">
        <f t="shared" si="5"/>
        <v>75549737000</v>
      </c>
      <c r="I61" s="34">
        <f t="shared" si="5"/>
        <v>138940000000</v>
      </c>
      <c r="J61" s="34">
        <f t="shared" si="5"/>
        <v>506553824000</v>
      </c>
      <c r="K61" s="34">
        <f t="shared" si="5"/>
        <v>56607207000</v>
      </c>
      <c r="L61" s="34">
        <f t="shared" si="5"/>
        <v>27958598000</v>
      </c>
      <c r="M61" s="34">
        <f t="shared" si="5"/>
        <v>27087162000</v>
      </c>
      <c r="N61" s="34">
        <f t="shared" si="5"/>
        <v>8763543000</v>
      </c>
      <c r="O61" s="22">
        <f t="shared" si="4"/>
        <v>1172068071000</v>
      </c>
    </row>
    <row r="62" spans="1:15" ht="22.5" customHeight="1" thickBot="1">
      <c r="A62" s="7" t="s">
        <v>25</v>
      </c>
      <c r="B62" s="35"/>
      <c r="E62" s="4" t="s">
        <v>46</v>
      </c>
      <c r="F62" s="34">
        <v>0</v>
      </c>
      <c r="G62" s="34">
        <v>0</v>
      </c>
      <c r="H62" s="34">
        <v>0</v>
      </c>
      <c r="I62" s="34">
        <v>0</v>
      </c>
      <c r="J62" s="34">
        <v>50123268000</v>
      </c>
      <c r="K62" s="34">
        <v>0</v>
      </c>
      <c r="L62" s="34">
        <v>21174778000</v>
      </c>
      <c r="M62" s="34">
        <v>0</v>
      </c>
      <c r="N62" s="34">
        <v>0</v>
      </c>
      <c r="O62" s="22">
        <f t="shared" si="4"/>
        <v>71298046000</v>
      </c>
    </row>
    <row r="63" spans="1:15" ht="22.5" customHeight="1" thickBot="1">
      <c r="A63" s="7" t="s">
        <v>33</v>
      </c>
      <c r="B63" s="35"/>
      <c r="E63" s="4" t="s">
        <v>31</v>
      </c>
      <c r="F63" s="34">
        <v>0</v>
      </c>
      <c r="G63" s="34">
        <v>0</v>
      </c>
      <c r="H63" s="34">
        <v>0</v>
      </c>
      <c r="I63" s="34">
        <v>0</v>
      </c>
      <c r="J63" s="34">
        <v>5308956000</v>
      </c>
      <c r="K63" s="34">
        <v>0</v>
      </c>
      <c r="L63" s="34">
        <v>0</v>
      </c>
      <c r="M63" s="34">
        <v>0</v>
      </c>
      <c r="N63" s="34">
        <v>0</v>
      </c>
      <c r="O63" s="22">
        <f t="shared" si="4"/>
        <v>5308956000</v>
      </c>
    </row>
    <row r="64" spans="1:15" ht="31.5" customHeight="1" thickBot="1">
      <c r="A64" s="33" t="s">
        <v>17</v>
      </c>
      <c r="B64" s="35"/>
      <c r="E64" s="5" t="s">
        <v>32</v>
      </c>
      <c r="F64" s="34">
        <f>F61-(F62+F63)</f>
        <v>282488235000</v>
      </c>
      <c r="G64" s="34">
        <f aca="true" t="shared" si="6" ref="G64:N64">G61-(G62+G63)</f>
        <v>48119765000</v>
      </c>
      <c r="H64" s="34">
        <f t="shared" si="6"/>
        <v>75549737000</v>
      </c>
      <c r="I64" s="34">
        <f t="shared" si="6"/>
        <v>138940000000</v>
      </c>
      <c r="J64" s="34">
        <f t="shared" si="6"/>
        <v>451121600000</v>
      </c>
      <c r="K64" s="34">
        <f t="shared" si="6"/>
        <v>56607207000</v>
      </c>
      <c r="L64" s="34">
        <f t="shared" si="6"/>
        <v>6783820000</v>
      </c>
      <c r="M64" s="34">
        <f t="shared" si="6"/>
        <v>27087162000</v>
      </c>
      <c r="N64" s="34">
        <f t="shared" si="6"/>
        <v>8763543000</v>
      </c>
      <c r="O64" s="34">
        <f t="shared" si="4"/>
        <v>1095461069000</v>
      </c>
    </row>
    <row r="65" ht="19.5" customHeight="1">
      <c r="O65" s="36"/>
    </row>
    <row r="71" ht="15">
      <c r="O71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85" zoomScaleNormal="85" zoomScalePageLayoutView="0" workbookViewId="0" topLeftCell="E9">
      <selection activeCell="K12" sqref="K12"/>
    </sheetView>
  </sheetViews>
  <sheetFormatPr defaultColWidth="9.00390625" defaultRowHeight="12.75"/>
  <cols>
    <col min="1" max="3" width="9.125" style="12" hidden="1" customWidth="1"/>
    <col min="4" max="4" width="18.00390625" style="12" hidden="1" customWidth="1"/>
    <col min="5" max="5" width="76.125" style="12" customWidth="1"/>
    <col min="6" max="14" width="22.375" style="12" customWidth="1"/>
    <col min="15" max="15" width="24.125" style="12" customWidth="1"/>
    <col min="16" max="16384" width="9.125" style="12" customWidth="1"/>
  </cols>
  <sheetData>
    <row r="1" spans="1:15" ht="15" hidden="1">
      <c r="A1" s="6" t="s">
        <v>14</v>
      </c>
      <c r="B1" s="7" t="s">
        <v>49</v>
      </c>
      <c r="C1" s="8"/>
      <c r="D1" s="9" t="s">
        <v>19</v>
      </c>
      <c r="E1" s="10" t="s">
        <v>23</v>
      </c>
      <c r="F1" s="10" t="s">
        <v>45</v>
      </c>
      <c r="G1" s="10" t="s">
        <v>45</v>
      </c>
      <c r="H1" s="10" t="s">
        <v>45</v>
      </c>
      <c r="I1" s="10" t="s">
        <v>45</v>
      </c>
      <c r="J1" s="10" t="s">
        <v>45</v>
      </c>
      <c r="K1" s="10" t="s">
        <v>45</v>
      </c>
      <c r="L1" s="10" t="s">
        <v>45</v>
      </c>
      <c r="M1" s="10" t="s">
        <v>45</v>
      </c>
      <c r="N1" s="10" t="s">
        <v>45</v>
      </c>
      <c r="O1" s="11" t="s">
        <v>17</v>
      </c>
    </row>
    <row r="2" spans="1:15" ht="15" hidden="1">
      <c r="A2" s="1" t="s">
        <v>15</v>
      </c>
      <c r="B2" s="7" t="s">
        <v>69</v>
      </c>
      <c r="C2" s="8" t="s">
        <v>51</v>
      </c>
      <c r="D2" s="9" t="s">
        <v>4</v>
      </c>
      <c r="E2" s="13" t="str">
        <f aca="true" t="shared" si="0" ref="E2:N2">ButceYil</f>
        <v>2020</v>
      </c>
      <c r="F2" s="13" t="str">
        <f t="shared" si="0"/>
        <v>2020</v>
      </c>
      <c r="G2" s="13" t="str">
        <f t="shared" si="0"/>
        <v>2020</v>
      </c>
      <c r="H2" s="13" t="str">
        <f t="shared" si="0"/>
        <v>2020</v>
      </c>
      <c r="I2" s="13" t="str">
        <f t="shared" si="0"/>
        <v>2020</v>
      </c>
      <c r="J2" s="13" t="str">
        <f t="shared" si="0"/>
        <v>2020</v>
      </c>
      <c r="K2" s="13" t="str">
        <f t="shared" si="0"/>
        <v>2020</v>
      </c>
      <c r="L2" s="13" t="str">
        <f t="shared" si="0"/>
        <v>2020</v>
      </c>
      <c r="M2" s="13" t="str">
        <f t="shared" si="0"/>
        <v>2020</v>
      </c>
      <c r="N2" s="13" t="str">
        <f t="shared" si="0"/>
        <v>2020</v>
      </c>
      <c r="O2" s="14"/>
    </row>
    <row r="3" spans="1:15" ht="15" hidden="1">
      <c r="A3" s="1"/>
      <c r="B3" s="7"/>
      <c r="C3" s="8"/>
      <c r="D3" s="9" t="s">
        <v>44</v>
      </c>
      <c r="E3" s="13"/>
      <c r="F3" s="13" t="str">
        <f aca="true" t="shared" si="1" ref="F3:N3">ButceYil</f>
        <v>2020</v>
      </c>
      <c r="G3" s="13" t="str">
        <f t="shared" si="1"/>
        <v>2020</v>
      </c>
      <c r="H3" s="13" t="str">
        <f t="shared" si="1"/>
        <v>2020</v>
      </c>
      <c r="I3" s="13" t="str">
        <f t="shared" si="1"/>
        <v>2020</v>
      </c>
      <c r="J3" s="13" t="str">
        <f t="shared" si="1"/>
        <v>2020</v>
      </c>
      <c r="K3" s="13" t="str">
        <f t="shared" si="1"/>
        <v>2020</v>
      </c>
      <c r="L3" s="13" t="str">
        <f t="shared" si="1"/>
        <v>2020</v>
      </c>
      <c r="M3" s="13" t="str">
        <f t="shared" si="1"/>
        <v>2020</v>
      </c>
      <c r="N3" s="13" t="str">
        <f t="shared" si="1"/>
        <v>2020</v>
      </c>
      <c r="O3" s="14"/>
    </row>
    <row r="4" spans="1:15" ht="15" hidden="1">
      <c r="A4" s="1" t="s">
        <v>16</v>
      </c>
      <c r="B4" s="7" t="s">
        <v>48</v>
      </c>
      <c r="C4" s="8" t="s">
        <v>50</v>
      </c>
      <c r="D4" s="9" t="s">
        <v>20</v>
      </c>
      <c r="E4" s="15"/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4"/>
    </row>
    <row r="5" spans="1:15" ht="15" hidden="1">
      <c r="A5" s="16" t="s">
        <v>26</v>
      </c>
      <c r="B5" s="17" t="s">
        <v>126</v>
      </c>
      <c r="C5" s="17"/>
      <c r="D5" s="9" t="s">
        <v>21</v>
      </c>
      <c r="E5" s="1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4"/>
    </row>
    <row r="6" spans="1:15" ht="15" hidden="1">
      <c r="A6" s="14"/>
      <c r="B6" s="14"/>
      <c r="C6" s="14"/>
      <c r="D6" s="10" t="s">
        <v>17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hidden="1">
      <c r="A7" s="14" t="s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9.5" customHeight="1" hidden="1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1:15" ht="19.5" customHeight="1">
      <c r="A9" s="17"/>
      <c r="B9" s="17"/>
      <c r="C9" s="17"/>
      <c r="D9" s="1"/>
      <c r="E9" s="40" t="s">
        <v>129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9.5" customHeight="1">
      <c r="A10" s="17"/>
      <c r="B10" s="17"/>
      <c r="C10" s="17"/>
      <c r="E10" s="40" t="s">
        <v>130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9.5" customHeight="1">
      <c r="A11" s="17"/>
      <c r="B11" s="17"/>
      <c r="C11" s="17"/>
      <c r="D11" s="1"/>
      <c r="E11" s="41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30" customHeight="1" thickBot="1">
      <c r="A12" s="17"/>
      <c r="B12" s="17"/>
      <c r="C12" s="17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19" t="str">
        <f>IF(ButceYil&gt;2008,"TL","YTL")</f>
        <v>TL</v>
      </c>
    </row>
    <row r="13" spans="1:15" ht="27.75" customHeight="1">
      <c r="A13" s="17"/>
      <c r="B13" s="17"/>
      <c r="C13" s="17"/>
      <c r="D13" s="17"/>
      <c r="E13" s="42" t="s">
        <v>0</v>
      </c>
      <c r="F13" s="38" t="s">
        <v>37</v>
      </c>
      <c r="G13" s="38" t="s">
        <v>36</v>
      </c>
      <c r="H13" s="38" t="s">
        <v>38</v>
      </c>
      <c r="I13" s="38" t="s">
        <v>22</v>
      </c>
      <c r="J13" s="38" t="s">
        <v>123</v>
      </c>
      <c r="K13" s="38" t="s">
        <v>124</v>
      </c>
      <c r="L13" s="38" t="s">
        <v>125</v>
      </c>
      <c r="M13" s="38" t="s">
        <v>1</v>
      </c>
      <c r="N13" s="38" t="s">
        <v>3</v>
      </c>
      <c r="O13" s="38" t="s">
        <v>2</v>
      </c>
    </row>
    <row r="14" spans="4:15" ht="27.75" customHeight="1" thickBot="1">
      <c r="D14" s="9"/>
      <c r="E14" s="43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9.5" customHeight="1" hidden="1">
      <c r="A15" s="9" t="s">
        <v>19</v>
      </c>
      <c r="B15" s="9" t="s">
        <v>18</v>
      </c>
      <c r="C15" s="9" t="s">
        <v>17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2">
        <f>SUM(F15:N15)</f>
        <v>0</v>
      </c>
    </row>
    <row r="16" spans="1:15" ht="16.5" customHeight="1">
      <c r="A16" s="15"/>
      <c r="B16" s="23" t="s">
        <v>5</v>
      </c>
      <c r="C16" s="15"/>
      <c r="E16" s="3" t="s">
        <v>83</v>
      </c>
      <c r="F16" s="24">
        <v>352946000</v>
      </c>
      <c r="G16" s="24">
        <v>40512000</v>
      </c>
      <c r="H16" s="24">
        <v>1797873000</v>
      </c>
      <c r="I16" s="24">
        <v>0</v>
      </c>
      <c r="J16" s="24">
        <v>560500000</v>
      </c>
      <c r="K16" s="24">
        <v>753350000</v>
      </c>
      <c r="L16" s="24">
        <v>0</v>
      </c>
      <c r="M16" s="24">
        <v>0</v>
      </c>
      <c r="N16" s="24">
        <v>0</v>
      </c>
      <c r="O16" s="25">
        <f aca="true" t="shared" si="3" ref="O16:O55">N16+M16+L16+K16+J16+I16+H16+G16+F16</f>
        <v>3505181000</v>
      </c>
    </row>
    <row r="17" spans="1:15" ht="15.75" customHeight="1">
      <c r="A17" s="15"/>
      <c r="B17" s="23" t="s">
        <v>39</v>
      </c>
      <c r="C17" s="15"/>
      <c r="E17" s="3" t="s">
        <v>84</v>
      </c>
      <c r="F17" s="24">
        <v>1346430000</v>
      </c>
      <c r="G17" s="24">
        <v>139778000</v>
      </c>
      <c r="H17" s="24">
        <v>320868000</v>
      </c>
      <c r="I17" s="24">
        <v>0</v>
      </c>
      <c r="J17" s="24">
        <v>0</v>
      </c>
      <c r="K17" s="24">
        <v>497910000</v>
      </c>
      <c r="L17" s="24">
        <v>0</v>
      </c>
      <c r="M17" s="24">
        <v>0</v>
      </c>
      <c r="N17" s="24">
        <v>0</v>
      </c>
      <c r="O17" s="25">
        <f t="shared" si="3"/>
        <v>2304986000</v>
      </c>
    </row>
    <row r="18" spans="1:15" ht="15.75" customHeight="1">
      <c r="A18" s="15"/>
      <c r="B18" s="23" t="s">
        <v>52</v>
      </c>
      <c r="C18" s="15"/>
      <c r="E18" s="3" t="s">
        <v>85</v>
      </c>
      <c r="F18" s="24">
        <v>26652000</v>
      </c>
      <c r="G18" s="24">
        <v>4180000</v>
      </c>
      <c r="H18" s="24">
        <v>3617000</v>
      </c>
      <c r="I18" s="24">
        <v>0</v>
      </c>
      <c r="J18" s="24">
        <v>153000</v>
      </c>
      <c r="K18" s="24">
        <v>2577000</v>
      </c>
      <c r="L18" s="24">
        <v>0</v>
      </c>
      <c r="M18" s="24">
        <v>0</v>
      </c>
      <c r="N18" s="24">
        <v>0</v>
      </c>
      <c r="O18" s="25">
        <f t="shared" si="3"/>
        <v>37179000</v>
      </c>
    </row>
    <row r="19" spans="1:15" ht="15.75" customHeight="1">
      <c r="A19" s="15"/>
      <c r="B19" s="23" t="s">
        <v>53</v>
      </c>
      <c r="C19" s="15"/>
      <c r="E19" s="3" t="s">
        <v>86</v>
      </c>
      <c r="F19" s="24">
        <v>10155574000</v>
      </c>
      <c r="G19" s="24">
        <v>1798382000</v>
      </c>
      <c r="H19" s="24">
        <v>276467000</v>
      </c>
      <c r="I19" s="24">
        <v>0</v>
      </c>
      <c r="J19" s="24">
        <v>42125000</v>
      </c>
      <c r="K19" s="24">
        <v>97850000</v>
      </c>
      <c r="L19" s="24">
        <v>0</v>
      </c>
      <c r="M19" s="24">
        <v>0</v>
      </c>
      <c r="N19" s="24">
        <v>0</v>
      </c>
      <c r="O19" s="25">
        <f t="shared" si="3"/>
        <v>12370398000</v>
      </c>
    </row>
    <row r="20" spans="1:15" ht="15.75" customHeight="1">
      <c r="A20" s="15"/>
      <c r="B20" s="23" t="s">
        <v>54</v>
      </c>
      <c r="C20" s="15"/>
      <c r="E20" s="3" t="s">
        <v>87</v>
      </c>
      <c r="F20" s="24">
        <v>68824000</v>
      </c>
      <c r="G20" s="24">
        <v>12226000</v>
      </c>
      <c r="H20" s="24">
        <v>19312000</v>
      </c>
      <c r="I20" s="24">
        <v>0</v>
      </c>
      <c r="J20" s="24">
        <v>426000</v>
      </c>
      <c r="K20" s="24">
        <v>7767000</v>
      </c>
      <c r="L20" s="24">
        <v>0</v>
      </c>
      <c r="M20" s="24">
        <v>0</v>
      </c>
      <c r="N20" s="24">
        <v>0</v>
      </c>
      <c r="O20" s="25">
        <f t="shared" si="3"/>
        <v>108555000</v>
      </c>
    </row>
    <row r="21" spans="1:15" ht="15.75" customHeight="1">
      <c r="A21" s="15"/>
      <c r="B21" s="23" t="s">
        <v>55</v>
      </c>
      <c r="C21" s="15"/>
      <c r="E21" s="3" t="s">
        <v>88</v>
      </c>
      <c r="F21" s="24">
        <v>84359000</v>
      </c>
      <c r="G21" s="24">
        <v>16769000</v>
      </c>
      <c r="H21" s="24">
        <v>24361000</v>
      </c>
      <c r="I21" s="24">
        <v>0</v>
      </c>
      <c r="J21" s="24">
        <v>615000</v>
      </c>
      <c r="K21" s="24">
        <v>39833000</v>
      </c>
      <c r="L21" s="24">
        <v>0</v>
      </c>
      <c r="M21" s="24">
        <v>0</v>
      </c>
      <c r="N21" s="24">
        <v>0</v>
      </c>
      <c r="O21" s="25">
        <f t="shared" si="3"/>
        <v>165937000</v>
      </c>
    </row>
    <row r="22" spans="1:15" ht="15.75" customHeight="1">
      <c r="A22" s="15"/>
      <c r="B22" s="23" t="s">
        <v>56</v>
      </c>
      <c r="C22" s="15"/>
      <c r="E22" s="3" t="s">
        <v>89</v>
      </c>
      <c r="F22" s="24">
        <v>82369000</v>
      </c>
      <c r="G22" s="24">
        <v>11828000</v>
      </c>
      <c r="H22" s="24">
        <v>29002000</v>
      </c>
      <c r="I22" s="24">
        <v>0</v>
      </c>
      <c r="J22" s="24">
        <v>477000</v>
      </c>
      <c r="K22" s="24">
        <v>21299000</v>
      </c>
      <c r="L22" s="24">
        <v>183109000</v>
      </c>
      <c r="M22" s="24">
        <v>0</v>
      </c>
      <c r="N22" s="24">
        <v>9139148000</v>
      </c>
      <c r="O22" s="25">
        <f t="shared" si="3"/>
        <v>9467232000</v>
      </c>
    </row>
    <row r="23" spans="1:15" ht="15.75" customHeight="1">
      <c r="A23" s="15"/>
      <c r="B23" s="23" t="s">
        <v>57</v>
      </c>
      <c r="C23" s="15"/>
      <c r="E23" s="3" t="s">
        <v>90</v>
      </c>
      <c r="F23" s="24">
        <v>67733000</v>
      </c>
      <c r="G23" s="24">
        <v>9232000</v>
      </c>
      <c r="H23" s="24">
        <v>315577000</v>
      </c>
      <c r="I23" s="24">
        <v>0</v>
      </c>
      <c r="J23" s="24">
        <v>459000</v>
      </c>
      <c r="K23" s="24">
        <v>1674000</v>
      </c>
      <c r="L23" s="24">
        <v>0</v>
      </c>
      <c r="M23" s="24">
        <v>0</v>
      </c>
      <c r="N23" s="24">
        <v>0</v>
      </c>
      <c r="O23" s="25">
        <f t="shared" si="3"/>
        <v>394675000</v>
      </c>
    </row>
    <row r="24" spans="1:15" ht="15.75" customHeight="1">
      <c r="A24" s="15"/>
      <c r="B24" s="23" t="s">
        <v>6</v>
      </c>
      <c r="C24" s="15"/>
      <c r="E24" s="3" t="s">
        <v>91</v>
      </c>
      <c r="F24" s="24">
        <v>1012902000</v>
      </c>
      <c r="G24" s="24">
        <v>134900000</v>
      </c>
      <c r="H24" s="24">
        <v>208741000</v>
      </c>
      <c r="I24" s="24">
        <v>0</v>
      </c>
      <c r="J24" s="24">
        <v>288569000</v>
      </c>
      <c r="K24" s="24">
        <v>138521000</v>
      </c>
      <c r="L24" s="24">
        <v>2117000</v>
      </c>
      <c r="M24" s="24">
        <v>0</v>
      </c>
      <c r="N24" s="24">
        <v>0</v>
      </c>
      <c r="O24" s="25">
        <f t="shared" si="3"/>
        <v>1785750000</v>
      </c>
    </row>
    <row r="25" spans="1:15" ht="15.75" customHeight="1">
      <c r="A25" s="15"/>
      <c r="B25" s="23" t="s">
        <v>7</v>
      </c>
      <c r="C25" s="15"/>
      <c r="E25" s="3" t="s">
        <v>92</v>
      </c>
      <c r="F25" s="24">
        <v>43647000</v>
      </c>
      <c r="G25" s="24">
        <v>5185000</v>
      </c>
      <c r="H25" s="24">
        <v>20539000</v>
      </c>
      <c r="I25" s="24">
        <v>0</v>
      </c>
      <c r="J25" s="24">
        <v>4673000</v>
      </c>
      <c r="K25" s="24">
        <v>4640000</v>
      </c>
      <c r="L25" s="24">
        <v>0</v>
      </c>
      <c r="M25" s="24">
        <v>0</v>
      </c>
      <c r="N25" s="24">
        <v>0</v>
      </c>
      <c r="O25" s="25">
        <f t="shared" si="3"/>
        <v>78684000</v>
      </c>
    </row>
    <row r="26" spans="1:15" ht="15.75" customHeight="1">
      <c r="A26" s="15"/>
      <c r="B26" s="23" t="s">
        <v>8</v>
      </c>
      <c r="C26" s="15"/>
      <c r="E26" s="3" t="s">
        <v>93</v>
      </c>
      <c r="F26" s="24">
        <v>233535000</v>
      </c>
      <c r="G26" s="24">
        <v>29756000</v>
      </c>
      <c r="H26" s="24">
        <v>46730000</v>
      </c>
      <c r="I26" s="24">
        <v>0</v>
      </c>
      <c r="J26" s="24">
        <v>17314000</v>
      </c>
      <c r="K26" s="24">
        <v>199709000</v>
      </c>
      <c r="L26" s="24">
        <v>0</v>
      </c>
      <c r="M26" s="24">
        <v>0</v>
      </c>
      <c r="N26" s="24">
        <v>0</v>
      </c>
      <c r="O26" s="25">
        <f t="shared" si="3"/>
        <v>527044000</v>
      </c>
    </row>
    <row r="27" spans="1:15" ht="15.75" customHeight="1">
      <c r="A27" s="15"/>
      <c r="B27" s="23" t="s">
        <v>9</v>
      </c>
      <c r="C27" s="15"/>
      <c r="E27" s="3" t="s">
        <v>94</v>
      </c>
      <c r="F27" s="24">
        <v>181012000</v>
      </c>
      <c r="G27" s="24">
        <v>22652000</v>
      </c>
      <c r="H27" s="24">
        <v>13470000</v>
      </c>
      <c r="I27" s="24">
        <v>0</v>
      </c>
      <c r="J27" s="24">
        <v>4072000</v>
      </c>
      <c r="K27" s="24">
        <v>4878000</v>
      </c>
      <c r="L27" s="24">
        <v>0</v>
      </c>
      <c r="M27" s="24">
        <v>0</v>
      </c>
      <c r="N27" s="24">
        <v>0</v>
      </c>
      <c r="O27" s="25">
        <f t="shared" si="3"/>
        <v>226084000</v>
      </c>
    </row>
    <row r="28" spans="1:15" ht="15.75" customHeight="1">
      <c r="A28" s="15"/>
      <c r="B28" s="23" t="s">
        <v>10</v>
      </c>
      <c r="C28" s="15"/>
      <c r="E28" s="3" t="s">
        <v>95</v>
      </c>
      <c r="F28" s="24">
        <v>313740000</v>
      </c>
      <c r="G28" s="24">
        <v>40333000</v>
      </c>
      <c r="H28" s="24">
        <v>45500000</v>
      </c>
      <c r="I28" s="24">
        <v>0</v>
      </c>
      <c r="J28" s="24">
        <v>4166000</v>
      </c>
      <c r="K28" s="24">
        <v>35200000</v>
      </c>
      <c r="L28" s="24">
        <v>0</v>
      </c>
      <c r="M28" s="24">
        <v>0</v>
      </c>
      <c r="N28" s="24">
        <v>0</v>
      </c>
      <c r="O28" s="25">
        <f t="shared" si="3"/>
        <v>438939000</v>
      </c>
    </row>
    <row r="29" spans="1:15" ht="15.75" customHeight="1">
      <c r="A29" s="15"/>
      <c r="B29" s="23" t="s">
        <v>12</v>
      </c>
      <c r="C29" s="15"/>
      <c r="E29" s="3" t="s">
        <v>96</v>
      </c>
      <c r="F29" s="24">
        <v>13886967000</v>
      </c>
      <c r="G29" s="24">
        <v>2103753000</v>
      </c>
      <c r="H29" s="24">
        <v>1958826000</v>
      </c>
      <c r="I29" s="24">
        <v>0</v>
      </c>
      <c r="J29" s="24">
        <v>528922000</v>
      </c>
      <c r="K29" s="24">
        <v>1976516000</v>
      </c>
      <c r="L29" s="24">
        <v>575929000</v>
      </c>
      <c r="M29" s="24">
        <v>0</v>
      </c>
      <c r="N29" s="24">
        <v>0</v>
      </c>
      <c r="O29" s="25">
        <f t="shared" si="3"/>
        <v>21030913000</v>
      </c>
    </row>
    <row r="30" spans="1:15" ht="15.75" customHeight="1">
      <c r="A30" s="15"/>
      <c r="B30" s="23" t="s">
        <v>13</v>
      </c>
      <c r="C30" s="15"/>
      <c r="E30" s="3" t="s">
        <v>97</v>
      </c>
      <c r="F30" s="24">
        <v>31641748000</v>
      </c>
      <c r="G30" s="24">
        <v>4999092000</v>
      </c>
      <c r="H30" s="24">
        <v>20262162000</v>
      </c>
      <c r="I30" s="24">
        <v>0</v>
      </c>
      <c r="J30" s="24">
        <v>716669000</v>
      </c>
      <c r="K30" s="24">
        <v>187687000</v>
      </c>
      <c r="L30" s="24">
        <v>0</v>
      </c>
      <c r="M30" s="24">
        <v>0</v>
      </c>
      <c r="N30" s="24">
        <v>0</v>
      </c>
      <c r="O30" s="25">
        <f t="shared" si="3"/>
        <v>57807358000</v>
      </c>
    </row>
    <row r="31" spans="1:15" ht="15.75" customHeight="1">
      <c r="A31" s="15"/>
      <c r="B31" s="23" t="s">
        <v>58</v>
      </c>
      <c r="C31" s="15"/>
      <c r="E31" s="3" t="s">
        <v>98</v>
      </c>
      <c r="F31" s="24">
        <v>5899161000</v>
      </c>
      <c r="G31" s="24">
        <v>1854046000</v>
      </c>
      <c r="H31" s="24">
        <v>911769000</v>
      </c>
      <c r="I31" s="24">
        <v>0</v>
      </c>
      <c r="J31" s="24">
        <v>805632000</v>
      </c>
      <c r="K31" s="24">
        <v>663776000</v>
      </c>
      <c r="L31" s="24">
        <v>201085000</v>
      </c>
      <c r="M31" s="24">
        <v>0</v>
      </c>
      <c r="N31" s="24">
        <v>0</v>
      </c>
      <c r="O31" s="25">
        <f t="shared" si="3"/>
        <v>10335469000</v>
      </c>
    </row>
    <row r="32" spans="1:15" ht="15.75" customHeight="1">
      <c r="A32" s="15"/>
      <c r="B32" s="23" t="s">
        <v>59</v>
      </c>
      <c r="C32" s="15"/>
      <c r="E32" s="3" t="s">
        <v>99</v>
      </c>
      <c r="F32" s="24">
        <v>17974230000</v>
      </c>
      <c r="G32" s="24">
        <v>2268895000</v>
      </c>
      <c r="H32" s="24">
        <v>3991753000</v>
      </c>
      <c r="I32" s="24">
        <v>0</v>
      </c>
      <c r="J32" s="24">
        <v>7417000</v>
      </c>
      <c r="K32" s="24">
        <v>399079000</v>
      </c>
      <c r="L32" s="24">
        <v>0</v>
      </c>
      <c r="M32" s="24">
        <v>0</v>
      </c>
      <c r="N32" s="24">
        <v>0</v>
      </c>
      <c r="O32" s="25">
        <f t="shared" si="3"/>
        <v>24641374000</v>
      </c>
    </row>
    <row r="33" spans="1:15" ht="15.75" customHeight="1">
      <c r="A33" s="15"/>
      <c r="B33" s="23" t="s">
        <v>60</v>
      </c>
      <c r="C33" s="15"/>
      <c r="E33" s="3" t="s">
        <v>100</v>
      </c>
      <c r="F33" s="24">
        <v>30407254000</v>
      </c>
      <c r="G33" s="24">
        <v>5519160000</v>
      </c>
      <c r="H33" s="24">
        <v>4158168000</v>
      </c>
      <c r="I33" s="24">
        <v>0</v>
      </c>
      <c r="J33" s="24">
        <v>13084000</v>
      </c>
      <c r="K33" s="24">
        <v>1642470000</v>
      </c>
      <c r="L33" s="24">
        <v>0</v>
      </c>
      <c r="M33" s="24">
        <v>0</v>
      </c>
      <c r="N33" s="24">
        <v>0</v>
      </c>
      <c r="O33" s="25">
        <f t="shared" si="3"/>
        <v>41740136000</v>
      </c>
    </row>
    <row r="34" spans="1:15" ht="15.75" customHeight="1">
      <c r="A34" s="15"/>
      <c r="B34" s="23" t="s">
        <v>61</v>
      </c>
      <c r="C34" s="15"/>
      <c r="E34" s="3" t="s">
        <v>101</v>
      </c>
      <c r="F34" s="24">
        <v>672786000</v>
      </c>
      <c r="G34" s="24">
        <v>99799000</v>
      </c>
      <c r="H34" s="24">
        <v>385942000</v>
      </c>
      <c r="I34" s="24">
        <v>0</v>
      </c>
      <c r="J34" s="24">
        <v>4335000</v>
      </c>
      <c r="K34" s="24">
        <v>38315000</v>
      </c>
      <c r="L34" s="24">
        <v>0</v>
      </c>
      <c r="M34" s="24">
        <v>0</v>
      </c>
      <c r="N34" s="24">
        <v>0</v>
      </c>
      <c r="O34" s="25">
        <f t="shared" si="3"/>
        <v>1201177000</v>
      </c>
    </row>
    <row r="35" spans="1:15" ht="15.75" customHeight="1">
      <c r="A35" s="15"/>
      <c r="B35" s="23" t="s">
        <v>62</v>
      </c>
      <c r="C35" s="15"/>
      <c r="E35" s="3" t="s">
        <v>102</v>
      </c>
      <c r="F35" s="24">
        <v>556139000</v>
      </c>
      <c r="G35" s="24">
        <v>109206000</v>
      </c>
      <c r="H35" s="24">
        <v>137809000</v>
      </c>
      <c r="I35" s="24">
        <v>0</v>
      </c>
      <c r="J35" s="24">
        <v>1839814000</v>
      </c>
      <c r="K35" s="24">
        <v>46821000</v>
      </c>
      <c r="L35" s="24">
        <v>0</v>
      </c>
      <c r="M35" s="24">
        <v>0</v>
      </c>
      <c r="N35" s="24">
        <v>0</v>
      </c>
      <c r="O35" s="25">
        <f t="shared" si="3"/>
        <v>2689789000</v>
      </c>
    </row>
    <row r="36" spans="1:15" ht="15.75" customHeight="1">
      <c r="A36" s="15"/>
      <c r="B36" s="23" t="s">
        <v>63</v>
      </c>
      <c r="C36" s="15"/>
      <c r="E36" s="3" t="s">
        <v>103</v>
      </c>
      <c r="F36" s="24">
        <v>463906000</v>
      </c>
      <c r="G36" s="24">
        <v>77030000</v>
      </c>
      <c r="H36" s="24">
        <v>105492000</v>
      </c>
      <c r="I36" s="24">
        <v>0</v>
      </c>
      <c r="J36" s="24">
        <v>543964000</v>
      </c>
      <c r="K36" s="24">
        <v>384476000</v>
      </c>
      <c r="L36" s="24">
        <v>3446000</v>
      </c>
      <c r="M36" s="24">
        <v>149589000</v>
      </c>
      <c r="N36" s="24">
        <v>0</v>
      </c>
      <c r="O36" s="25">
        <f t="shared" si="3"/>
        <v>1727903000</v>
      </c>
    </row>
    <row r="37" spans="1:15" ht="15.75" customHeight="1">
      <c r="A37" s="15"/>
      <c r="B37" s="23" t="s">
        <v>64</v>
      </c>
      <c r="C37" s="15"/>
      <c r="E37" s="3" t="s">
        <v>104</v>
      </c>
      <c r="F37" s="24">
        <v>1987216000</v>
      </c>
      <c r="G37" s="24">
        <v>154894000</v>
      </c>
      <c r="H37" s="24">
        <v>634999000</v>
      </c>
      <c r="I37" s="24">
        <v>0</v>
      </c>
      <c r="J37" s="24">
        <v>1665970000</v>
      </c>
      <c r="K37" s="24">
        <v>469336000</v>
      </c>
      <c r="L37" s="24">
        <v>0</v>
      </c>
      <c r="M37" s="24">
        <v>679000</v>
      </c>
      <c r="N37" s="24">
        <v>0</v>
      </c>
      <c r="O37" s="25">
        <f t="shared" si="3"/>
        <v>4913094000</v>
      </c>
    </row>
    <row r="38" spans="1:15" ht="15.75" customHeight="1">
      <c r="A38" s="15"/>
      <c r="B38" s="23" t="s">
        <v>65</v>
      </c>
      <c r="C38" s="15"/>
      <c r="E38" s="3" t="s">
        <v>105</v>
      </c>
      <c r="F38" s="24">
        <v>45976000</v>
      </c>
      <c r="G38" s="24">
        <v>6100000</v>
      </c>
      <c r="H38" s="24">
        <v>25566000</v>
      </c>
      <c r="I38" s="24">
        <v>0</v>
      </c>
      <c r="J38" s="24">
        <v>618669000</v>
      </c>
      <c r="K38" s="24">
        <v>2571000</v>
      </c>
      <c r="L38" s="24">
        <v>5003000</v>
      </c>
      <c r="M38" s="24">
        <v>0</v>
      </c>
      <c r="N38" s="24">
        <v>0</v>
      </c>
      <c r="O38" s="25">
        <f t="shared" si="3"/>
        <v>703885000</v>
      </c>
    </row>
    <row r="39" spans="1:15" ht="15.75" customHeight="1">
      <c r="A39" s="15"/>
      <c r="B39" s="23" t="s">
        <v>66</v>
      </c>
      <c r="C39" s="15"/>
      <c r="E39" s="3" t="s">
        <v>106</v>
      </c>
      <c r="F39" s="24">
        <v>2309795000</v>
      </c>
      <c r="G39" s="24">
        <v>357051000</v>
      </c>
      <c r="H39" s="24">
        <v>1508773000</v>
      </c>
      <c r="I39" s="24">
        <v>159500000000</v>
      </c>
      <c r="J39" s="24">
        <v>328113124000</v>
      </c>
      <c r="K39" s="24">
        <v>95555000</v>
      </c>
      <c r="L39" s="24">
        <v>6431459000</v>
      </c>
      <c r="M39" s="24">
        <v>20231490000</v>
      </c>
      <c r="N39" s="24">
        <v>0</v>
      </c>
      <c r="O39" s="25">
        <f t="shared" si="3"/>
        <v>518547247000</v>
      </c>
    </row>
    <row r="40" spans="1:15" ht="15.75" customHeight="1">
      <c r="A40" s="15"/>
      <c r="B40" s="23" t="s">
        <v>67</v>
      </c>
      <c r="C40" s="15"/>
      <c r="E40" s="3" t="s">
        <v>107</v>
      </c>
      <c r="F40" s="24">
        <v>3266376000</v>
      </c>
      <c r="G40" s="24">
        <v>552808000</v>
      </c>
      <c r="H40" s="24">
        <v>403094000</v>
      </c>
      <c r="I40" s="24">
        <v>0</v>
      </c>
      <c r="J40" s="24">
        <v>21952000</v>
      </c>
      <c r="K40" s="24">
        <v>123433000</v>
      </c>
      <c r="L40" s="24">
        <v>0</v>
      </c>
      <c r="M40" s="24">
        <v>0</v>
      </c>
      <c r="N40" s="24">
        <v>0</v>
      </c>
      <c r="O40" s="25">
        <f t="shared" si="3"/>
        <v>4367663000</v>
      </c>
    </row>
    <row r="41" spans="1:15" ht="15.75" customHeight="1">
      <c r="A41" s="15"/>
      <c r="B41" s="23" t="s">
        <v>68</v>
      </c>
      <c r="C41" s="15"/>
      <c r="E41" s="3" t="s">
        <v>108</v>
      </c>
      <c r="F41" s="24">
        <v>327928000</v>
      </c>
      <c r="G41" s="24">
        <v>55414000</v>
      </c>
      <c r="H41" s="24">
        <v>43029000</v>
      </c>
      <c r="I41" s="24">
        <v>0</v>
      </c>
      <c r="J41" s="24">
        <v>2352000</v>
      </c>
      <c r="K41" s="24">
        <v>28356000</v>
      </c>
      <c r="L41" s="24">
        <v>0</v>
      </c>
      <c r="M41" s="24">
        <v>0</v>
      </c>
      <c r="N41" s="24">
        <v>0</v>
      </c>
      <c r="O41" s="25">
        <f t="shared" si="3"/>
        <v>457079000</v>
      </c>
    </row>
    <row r="42" spans="1:15" ht="15.75" customHeight="1">
      <c r="A42" s="15"/>
      <c r="B42" s="23" t="s">
        <v>69</v>
      </c>
      <c r="C42" s="15"/>
      <c r="E42" s="3" t="s">
        <v>109</v>
      </c>
      <c r="F42" s="24">
        <v>99205528000</v>
      </c>
      <c r="G42" s="24">
        <v>15639481000</v>
      </c>
      <c r="H42" s="24">
        <v>11057792000</v>
      </c>
      <c r="I42" s="24">
        <v>0</v>
      </c>
      <c r="J42" s="24">
        <v>4104615000</v>
      </c>
      <c r="K42" s="24">
        <v>5833173000</v>
      </c>
      <c r="L42" s="24">
        <v>31468000</v>
      </c>
      <c r="M42" s="24">
        <v>0</v>
      </c>
      <c r="N42" s="24">
        <v>0</v>
      </c>
      <c r="O42" s="25">
        <f t="shared" si="3"/>
        <v>135872057000</v>
      </c>
    </row>
    <row r="43" spans="1:15" ht="15.75" customHeight="1">
      <c r="A43" s="15"/>
      <c r="B43" s="23" t="s">
        <v>70</v>
      </c>
      <c r="C43" s="15"/>
      <c r="E43" s="3" t="s">
        <v>110</v>
      </c>
      <c r="F43" s="24">
        <v>26789232000</v>
      </c>
      <c r="G43" s="24">
        <v>6556898000</v>
      </c>
      <c r="H43" s="24">
        <v>21700983000</v>
      </c>
      <c r="I43" s="24">
        <v>0</v>
      </c>
      <c r="J43" s="24">
        <v>262956000</v>
      </c>
      <c r="K43" s="24">
        <v>13966401000</v>
      </c>
      <c r="L43" s="24">
        <v>69173000</v>
      </c>
      <c r="M43" s="24">
        <v>0</v>
      </c>
      <c r="N43" s="24">
        <v>0</v>
      </c>
      <c r="O43" s="25">
        <f t="shared" si="3"/>
        <v>69345643000</v>
      </c>
    </row>
    <row r="44" spans="1:15" ht="15.75" customHeight="1">
      <c r="A44" s="15"/>
      <c r="B44" s="23" t="s">
        <v>71</v>
      </c>
      <c r="C44" s="15"/>
      <c r="E44" s="3" t="s">
        <v>111</v>
      </c>
      <c r="F44" s="24">
        <v>110558000</v>
      </c>
      <c r="G44" s="24">
        <v>17697000</v>
      </c>
      <c r="H44" s="24">
        <v>480145000</v>
      </c>
      <c r="I44" s="24">
        <v>0</v>
      </c>
      <c r="J44" s="24">
        <v>427803000</v>
      </c>
      <c r="K44" s="24">
        <v>53050000</v>
      </c>
      <c r="L44" s="24">
        <v>373570000</v>
      </c>
      <c r="M44" s="24">
        <v>0</v>
      </c>
      <c r="N44" s="24">
        <v>0</v>
      </c>
      <c r="O44" s="25">
        <f t="shared" si="3"/>
        <v>1462823000</v>
      </c>
    </row>
    <row r="45" spans="1:15" ht="15.75" customHeight="1">
      <c r="A45" s="15"/>
      <c r="B45" s="23" t="s">
        <v>72</v>
      </c>
      <c r="C45" s="15"/>
      <c r="E45" s="3" t="s">
        <v>112</v>
      </c>
      <c r="F45" s="24">
        <v>1329976000</v>
      </c>
      <c r="G45" s="24">
        <v>230716000</v>
      </c>
      <c r="H45" s="24">
        <v>387881000</v>
      </c>
      <c r="I45" s="24">
        <v>0</v>
      </c>
      <c r="J45" s="24">
        <v>2053590000</v>
      </c>
      <c r="K45" s="24">
        <v>1082033000</v>
      </c>
      <c r="L45" s="24">
        <v>316060000</v>
      </c>
      <c r="M45" s="24">
        <v>0</v>
      </c>
      <c r="N45" s="24">
        <v>0</v>
      </c>
      <c r="O45" s="25">
        <f t="shared" si="3"/>
        <v>5400256000</v>
      </c>
    </row>
    <row r="46" spans="1:15" ht="15.75" customHeight="1">
      <c r="A46" s="15"/>
      <c r="B46" s="23" t="s">
        <v>73</v>
      </c>
      <c r="C46" s="15"/>
      <c r="E46" s="3" t="s">
        <v>113</v>
      </c>
      <c r="F46" s="24">
        <v>74651000</v>
      </c>
      <c r="G46" s="24">
        <v>9325000</v>
      </c>
      <c r="H46" s="24">
        <v>13531000</v>
      </c>
      <c r="I46" s="24">
        <v>0</v>
      </c>
      <c r="J46" s="24">
        <v>476000</v>
      </c>
      <c r="K46" s="24">
        <v>1948000</v>
      </c>
      <c r="L46" s="24">
        <v>0</v>
      </c>
      <c r="M46" s="24">
        <v>0</v>
      </c>
      <c r="N46" s="24">
        <v>0</v>
      </c>
      <c r="O46" s="25">
        <f t="shared" si="3"/>
        <v>99931000</v>
      </c>
    </row>
    <row r="47" spans="1:15" ht="15.75" customHeight="1">
      <c r="A47" s="15"/>
      <c r="B47" s="23" t="s">
        <v>74</v>
      </c>
      <c r="C47" s="15"/>
      <c r="E47" s="3" t="s">
        <v>114</v>
      </c>
      <c r="F47" s="24">
        <v>3989419000</v>
      </c>
      <c r="G47" s="24">
        <v>749721000</v>
      </c>
      <c r="H47" s="24">
        <v>1696938000</v>
      </c>
      <c r="I47" s="24">
        <v>0</v>
      </c>
      <c r="J47" s="24">
        <v>132901463000</v>
      </c>
      <c r="K47" s="24">
        <v>189676000</v>
      </c>
      <c r="L47" s="24">
        <v>79556000</v>
      </c>
      <c r="M47" s="24">
        <v>0</v>
      </c>
      <c r="N47" s="24">
        <v>0</v>
      </c>
      <c r="O47" s="25">
        <f t="shared" si="3"/>
        <v>139606773000</v>
      </c>
    </row>
    <row r="48" spans="1:15" ht="15.75" customHeight="1">
      <c r="A48" s="15"/>
      <c r="B48" s="23" t="s">
        <v>75</v>
      </c>
      <c r="C48" s="15"/>
      <c r="E48" s="3" t="s">
        <v>115</v>
      </c>
      <c r="F48" s="24">
        <v>354464000</v>
      </c>
      <c r="G48" s="24">
        <v>57240000</v>
      </c>
      <c r="H48" s="24">
        <v>44848000</v>
      </c>
      <c r="I48" s="24">
        <v>0</v>
      </c>
      <c r="J48" s="24">
        <v>4957157000</v>
      </c>
      <c r="K48" s="24">
        <v>59560000</v>
      </c>
      <c r="L48" s="24">
        <v>2745738000</v>
      </c>
      <c r="M48" s="24">
        <v>231521000</v>
      </c>
      <c r="N48" s="24">
        <v>0</v>
      </c>
      <c r="O48" s="25">
        <f t="shared" si="3"/>
        <v>8450528000</v>
      </c>
    </row>
    <row r="49" spans="1:15" ht="15.75" customHeight="1">
      <c r="A49" s="15"/>
      <c r="B49" s="23" t="s">
        <v>76</v>
      </c>
      <c r="C49" s="15"/>
      <c r="E49" s="3" t="s">
        <v>116</v>
      </c>
      <c r="F49" s="24">
        <v>1531306000</v>
      </c>
      <c r="G49" s="24">
        <v>266985000</v>
      </c>
      <c r="H49" s="24">
        <v>108409000</v>
      </c>
      <c r="I49" s="24">
        <v>0</v>
      </c>
      <c r="J49" s="24">
        <v>662018000</v>
      </c>
      <c r="K49" s="24">
        <v>162815000</v>
      </c>
      <c r="L49" s="24">
        <v>265651000</v>
      </c>
      <c r="M49" s="24">
        <v>16775000</v>
      </c>
      <c r="N49" s="24">
        <v>0</v>
      </c>
      <c r="O49" s="25">
        <f t="shared" si="3"/>
        <v>3013959000</v>
      </c>
    </row>
    <row r="50" spans="1:15" ht="15.75" customHeight="1">
      <c r="A50" s="15"/>
      <c r="B50" s="23" t="s">
        <v>77</v>
      </c>
      <c r="C50" s="15"/>
      <c r="E50" s="3" t="s">
        <v>117</v>
      </c>
      <c r="F50" s="24">
        <v>924698000</v>
      </c>
      <c r="G50" s="24">
        <v>210214000</v>
      </c>
      <c r="H50" s="24">
        <v>26193000</v>
      </c>
      <c r="I50" s="24">
        <v>0</v>
      </c>
      <c r="J50" s="24">
        <v>6750000</v>
      </c>
      <c r="K50" s="24">
        <v>98099000</v>
      </c>
      <c r="L50" s="24">
        <v>0</v>
      </c>
      <c r="M50" s="24">
        <v>0</v>
      </c>
      <c r="N50" s="24">
        <v>0</v>
      </c>
      <c r="O50" s="25">
        <f t="shared" si="3"/>
        <v>1265954000</v>
      </c>
    </row>
    <row r="51" spans="1:15" ht="15.75" customHeight="1">
      <c r="A51" s="15"/>
      <c r="B51" s="23" t="s">
        <v>78</v>
      </c>
      <c r="C51" s="15"/>
      <c r="E51" s="3" t="s">
        <v>118</v>
      </c>
      <c r="F51" s="24">
        <v>226809000</v>
      </c>
      <c r="G51" s="24">
        <v>40601000</v>
      </c>
      <c r="H51" s="24">
        <v>197400000</v>
      </c>
      <c r="I51" s="24">
        <v>0</v>
      </c>
      <c r="J51" s="24">
        <v>9566391000</v>
      </c>
      <c r="K51" s="24">
        <v>1193960000</v>
      </c>
      <c r="L51" s="24">
        <v>175989000</v>
      </c>
      <c r="M51" s="24">
        <v>8026000000</v>
      </c>
      <c r="N51" s="24">
        <v>0</v>
      </c>
      <c r="O51" s="25">
        <f t="shared" si="3"/>
        <v>19427150000</v>
      </c>
    </row>
    <row r="52" spans="1:15" ht="15.75" customHeight="1">
      <c r="A52" s="15"/>
      <c r="B52" s="23" t="s">
        <v>79</v>
      </c>
      <c r="C52" s="15"/>
      <c r="E52" s="3" t="s">
        <v>119</v>
      </c>
      <c r="F52" s="24">
        <v>6181924000</v>
      </c>
      <c r="G52" s="24">
        <v>1057002000</v>
      </c>
      <c r="H52" s="24">
        <v>301505000</v>
      </c>
      <c r="I52" s="24">
        <v>0</v>
      </c>
      <c r="J52" s="24">
        <v>23031666000</v>
      </c>
      <c r="K52" s="24">
        <v>546684000</v>
      </c>
      <c r="L52" s="24">
        <v>7462753000</v>
      </c>
      <c r="M52" s="24">
        <v>13433000</v>
      </c>
      <c r="N52" s="24">
        <v>0</v>
      </c>
      <c r="O52" s="25">
        <f t="shared" si="3"/>
        <v>38594967000</v>
      </c>
    </row>
    <row r="53" spans="1:15" ht="15.75" customHeight="1">
      <c r="A53" s="15"/>
      <c r="B53" s="23" t="s">
        <v>80</v>
      </c>
      <c r="C53" s="15"/>
      <c r="E53" s="3" t="s">
        <v>120</v>
      </c>
      <c r="F53" s="24">
        <v>192557000</v>
      </c>
      <c r="G53" s="24">
        <v>44654000</v>
      </c>
      <c r="H53" s="24">
        <v>21141000</v>
      </c>
      <c r="I53" s="24">
        <v>0</v>
      </c>
      <c r="J53" s="24">
        <v>199040000</v>
      </c>
      <c r="K53" s="24">
        <v>25283000</v>
      </c>
      <c r="L53" s="24">
        <v>0</v>
      </c>
      <c r="M53" s="24">
        <v>0</v>
      </c>
      <c r="N53" s="24">
        <v>0</v>
      </c>
      <c r="O53" s="25">
        <f t="shared" si="3"/>
        <v>482675000</v>
      </c>
    </row>
    <row r="54" spans="1:15" ht="15.75" customHeight="1">
      <c r="A54" s="15"/>
      <c r="B54" s="23" t="s">
        <v>81</v>
      </c>
      <c r="C54" s="15"/>
      <c r="E54" s="3" t="s">
        <v>121</v>
      </c>
      <c r="F54" s="24">
        <v>1470664000</v>
      </c>
      <c r="G54" s="24">
        <v>225190000</v>
      </c>
      <c r="H54" s="24">
        <v>277636000</v>
      </c>
      <c r="I54" s="24">
        <v>0</v>
      </c>
      <c r="J54" s="24">
        <v>4051782000</v>
      </c>
      <c r="K54" s="24">
        <v>133862000</v>
      </c>
      <c r="L54" s="24">
        <v>996000</v>
      </c>
      <c r="M54" s="24">
        <v>0</v>
      </c>
      <c r="N54" s="24">
        <v>0</v>
      </c>
      <c r="O54" s="25">
        <f t="shared" si="3"/>
        <v>6160130000</v>
      </c>
    </row>
    <row r="55" spans="1:15" ht="15.75" customHeight="1" thickBot="1">
      <c r="A55" s="15"/>
      <c r="B55" s="23" t="s">
        <v>82</v>
      </c>
      <c r="C55" s="15"/>
      <c r="E55" s="3" t="s">
        <v>122</v>
      </c>
      <c r="F55" s="24">
        <v>258884000</v>
      </c>
      <c r="G55" s="24">
        <v>51643000</v>
      </c>
      <c r="H55" s="24">
        <v>102098000</v>
      </c>
      <c r="I55" s="24">
        <v>0</v>
      </c>
      <c r="J55" s="24">
        <v>15502233000</v>
      </c>
      <c r="K55" s="24">
        <v>8447104000</v>
      </c>
      <c r="L55" s="24">
        <v>7636725000</v>
      </c>
      <c r="M55" s="24">
        <v>0</v>
      </c>
      <c r="N55" s="24">
        <v>0</v>
      </c>
      <c r="O55" s="25">
        <f t="shared" si="3"/>
        <v>31998687000</v>
      </c>
    </row>
    <row r="56" spans="1:15" ht="19.5" customHeight="1" hidden="1" thickBot="1">
      <c r="A56" s="12" t="s">
        <v>40</v>
      </c>
      <c r="B56" s="23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8">
        <f aca="true" t="shared" si="4" ref="O56:O64">SUM(F56:N56)</f>
        <v>0</v>
      </c>
    </row>
    <row r="57" spans="1:15" ht="12" customHeight="1" thickBot="1">
      <c r="A57" s="29" t="s">
        <v>17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22.5" customHeight="1" thickBot="1">
      <c r="A58" s="29"/>
      <c r="B58" s="33" t="s">
        <v>42</v>
      </c>
      <c r="E58" s="4" t="s">
        <v>27</v>
      </c>
      <c r="F58" s="34">
        <v>266049875000</v>
      </c>
      <c r="G58" s="34">
        <v>45580348000</v>
      </c>
      <c r="H58" s="34">
        <v>74065939000</v>
      </c>
      <c r="I58" s="34">
        <v>159500000000</v>
      </c>
      <c r="J58" s="34">
        <v>533533393000</v>
      </c>
      <c r="K58" s="34">
        <v>39657247000</v>
      </c>
      <c r="L58" s="34">
        <v>26559827000</v>
      </c>
      <c r="M58" s="34">
        <v>28669487000</v>
      </c>
      <c r="N58" s="34">
        <v>9139148000</v>
      </c>
      <c r="O58" s="22">
        <f t="shared" si="4"/>
        <v>1182755264000</v>
      </c>
    </row>
    <row r="59" spans="1:15" ht="22.5" customHeight="1" thickBot="1">
      <c r="A59" s="29"/>
      <c r="B59" s="33" t="s">
        <v>43</v>
      </c>
      <c r="E59" s="4" t="s">
        <v>28</v>
      </c>
      <c r="F59" s="34">
        <v>38113614000</v>
      </c>
      <c r="G59" s="34">
        <v>6359554000</v>
      </c>
      <c r="H59" s="34">
        <v>7388898000</v>
      </c>
      <c r="I59" s="34">
        <v>0</v>
      </c>
      <c r="J59" s="34">
        <v>15177927000</v>
      </c>
      <c r="K59" s="34">
        <v>19765450000</v>
      </c>
      <c r="L59" s="34">
        <v>2089091000</v>
      </c>
      <c r="M59" s="34">
        <v>507134000</v>
      </c>
      <c r="N59" s="34">
        <v>0</v>
      </c>
      <c r="O59" s="22">
        <f t="shared" si="4"/>
        <v>89401668000</v>
      </c>
    </row>
    <row r="60" spans="1:15" ht="22.5" customHeight="1" thickBot="1">
      <c r="A60" s="29"/>
      <c r="B60" s="33" t="s">
        <v>24</v>
      </c>
      <c r="E60" s="4" t="s">
        <v>29</v>
      </c>
      <c r="F60" s="34">
        <v>1031961000</v>
      </c>
      <c r="G60" s="34">
        <v>150648000</v>
      </c>
      <c r="H60" s="34">
        <v>534449000</v>
      </c>
      <c r="I60" s="34">
        <v>0</v>
      </c>
      <c r="J60" s="34">
        <v>6303658000</v>
      </c>
      <c r="K60" s="34">
        <v>576731000</v>
      </c>
      <c r="L60" s="34">
        <v>0</v>
      </c>
      <c r="M60" s="34">
        <v>250000</v>
      </c>
      <c r="N60" s="34">
        <v>0</v>
      </c>
      <c r="O60" s="22">
        <f t="shared" si="4"/>
        <v>8597697000</v>
      </c>
    </row>
    <row r="61" spans="1:15" ht="22.5" customHeight="1" thickBot="1">
      <c r="A61" s="29" t="s">
        <v>17</v>
      </c>
      <c r="B61" s="33"/>
      <c r="E61" s="4" t="s">
        <v>30</v>
      </c>
      <c r="F61" s="34">
        <f>F60+F59+F58</f>
        <v>305195450000</v>
      </c>
      <c r="G61" s="34">
        <f aca="true" t="shared" si="5" ref="G61:N61">G60+G59+G58</f>
        <v>52090550000</v>
      </c>
      <c r="H61" s="34">
        <f t="shared" si="5"/>
        <v>81989286000</v>
      </c>
      <c r="I61" s="34">
        <f t="shared" si="5"/>
        <v>159500000000</v>
      </c>
      <c r="J61" s="34">
        <f t="shared" si="5"/>
        <v>555014978000</v>
      </c>
      <c r="K61" s="34">
        <f t="shared" si="5"/>
        <v>59999428000</v>
      </c>
      <c r="L61" s="34">
        <f t="shared" si="5"/>
        <v>28648918000</v>
      </c>
      <c r="M61" s="34">
        <f t="shared" si="5"/>
        <v>29176871000</v>
      </c>
      <c r="N61" s="34">
        <f t="shared" si="5"/>
        <v>9139148000</v>
      </c>
      <c r="O61" s="22">
        <f t="shared" si="4"/>
        <v>1280754629000</v>
      </c>
    </row>
    <row r="62" spans="1:15" ht="22.5" customHeight="1" thickBot="1">
      <c r="A62" s="7" t="s">
        <v>25</v>
      </c>
      <c r="B62" s="35"/>
      <c r="E62" s="4" t="s">
        <v>46</v>
      </c>
      <c r="F62" s="34">
        <v>0</v>
      </c>
      <c r="G62" s="34">
        <v>0</v>
      </c>
      <c r="H62" s="34">
        <v>0</v>
      </c>
      <c r="I62" s="34">
        <v>0</v>
      </c>
      <c r="J62" s="34">
        <v>56198117000</v>
      </c>
      <c r="K62" s="34">
        <v>0</v>
      </c>
      <c r="L62" s="34">
        <v>21417660000</v>
      </c>
      <c r="M62" s="34">
        <v>0</v>
      </c>
      <c r="N62" s="34">
        <v>0</v>
      </c>
      <c r="O62" s="22">
        <f t="shared" si="4"/>
        <v>77615777000</v>
      </c>
    </row>
    <row r="63" spans="1:15" ht="22.5" customHeight="1" thickBot="1">
      <c r="A63" s="7" t="s">
        <v>33</v>
      </c>
      <c r="B63" s="35"/>
      <c r="E63" s="4" t="s">
        <v>31</v>
      </c>
      <c r="F63" s="34">
        <v>0</v>
      </c>
      <c r="G63" s="34">
        <v>0</v>
      </c>
      <c r="H63" s="34">
        <v>0</v>
      </c>
      <c r="I63" s="34">
        <v>0</v>
      </c>
      <c r="J63" s="34">
        <v>6214297000</v>
      </c>
      <c r="K63" s="34">
        <v>0</v>
      </c>
      <c r="L63" s="34">
        <v>0</v>
      </c>
      <c r="M63" s="34">
        <v>0</v>
      </c>
      <c r="N63" s="34">
        <v>0</v>
      </c>
      <c r="O63" s="22">
        <f t="shared" si="4"/>
        <v>6214297000</v>
      </c>
    </row>
    <row r="64" spans="1:15" ht="31.5" customHeight="1" thickBot="1">
      <c r="A64" s="33" t="s">
        <v>17</v>
      </c>
      <c r="B64" s="35"/>
      <c r="E64" s="5" t="s">
        <v>32</v>
      </c>
      <c r="F64" s="34">
        <f>F61-(F62+F63)</f>
        <v>305195450000</v>
      </c>
      <c r="G64" s="34">
        <f aca="true" t="shared" si="6" ref="G64:N64">G61-(G62+G63)</f>
        <v>52090550000</v>
      </c>
      <c r="H64" s="34">
        <f t="shared" si="6"/>
        <v>81989286000</v>
      </c>
      <c r="I64" s="34">
        <f t="shared" si="6"/>
        <v>159500000000</v>
      </c>
      <c r="J64" s="34">
        <f t="shared" si="6"/>
        <v>492602564000</v>
      </c>
      <c r="K64" s="34">
        <f t="shared" si="6"/>
        <v>59999428000</v>
      </c>
      <c r="L64" s="34">
        <f t="shared" si="6"/>
        <v>7231258000</v>
      </c>
      <c r="M64" s="34">
        <f t="shared" si="6"/>
        <v>29176871000</v>
      </c>
      <c r="N64" s="34">
        <f t="shared" si="6"/>
        <v>9139148000</v>
      </c>
      <c r="O64" s="34">
        <f t="shared" si="4"/>
        <v>1196924555000</v>
      </c>
    </row>
    <row r="65" ht="19.5" customHeight="1">
      <c r="O65" s="36"/>
    </row>
    <row r="71" ht="15">
      <c r="O71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E9">
      <selection activeCell="E9" sqref="E9:O9"/>
    </sheetView>
  </sheetViews>
  <sheetFormatPr defaultColWidth="9.00390625" defaultRowHeight="12.75"/>
  <cols>
    <col min="1" max="3" width="9.125" style="12" hidden="1" customWidth="1"/>
    <col min="4" max="4" width="18.00390625" style="12" hidden="1" customWidth="1"/>
    <col min="5" max="5" width="76.125" style="12" customWidth="1"/>
    <col min="6" max="14" width="21.375" style="12" customWidth="1"/>
    <col min="15" max="15" width="22.375" style="12" customWidth="1"/>
    <col min="16" max="16384" width="9.125" style="12" customWidth="1"/>
  </cols>
  <sheetData>
    <row r="1" spans="1:15" ht="15" hidden="1">
      <c r="A1" s="6" t="s">
        <v>14</v>
      </c>
      <c r="B1" s="7" t="s">
        <v>49</v>
      </c>
      <c r="C1" s="8"/>
      <c r="D1" s="9" t="s">
        <v>19</v>
      </c>
      <c r="E1" s="10" t="s">
        <v>23</v>
      </c>
      <c r="F1" s="10" t="s">
        <v>45</v>
      </c>
      <c r="G1" s="10" t="s">
        <v>45</v>
      </c>
      <c r="H1" s="10" t="s">
        <v>45</v>
      </c>
      <c r="I1" s="10" t="s">
        <v>45</v>
      </c>
      <c r="J1" s="10" t="s">
        <v>45</v>
      </c>
      <c r="K1" s="10" t="s">
        <v>45</v>
      </c>
      <c r="L1" s="10" t="s">
        <v>45</v>
      </c>
      <c r="M1" s="10" t="s">
        <v>45</v>
      </c>
      <c r="N1" s="10" t="s">
        <v>45</v>
      </c>
      <c r="O1" s="11" t="s">
        <v>17</v>
      </c>
    </row>
    <row r="2" spans="1:15" ht="15" hidden="1">
      <c r="A2" s="1" t="s">
        <v>15</v>
      </c>
      <c r="B2" s="7" t="s">
        <v>73</v>
      </c>
      <c r="C2" s="8" t="s">
        <v>51</v>
      </c>
      <c r="D2" s="9" t="s">
        <v>4</v>
      </c>
      <c r="E2" s="13" t="str">
        <f aca="true" t="shared" si="0" ref="E2:N2">ButceYil</f>
        <v>2020</v>
      </c>
      <c r="F2" s="13" t="str">
        <f t="shared" si="0"/>
        <v>2020</v>
      </c>
      <c r="G2" s="13" t="str">
        <f t="shared" si="0"/>
        <v>2020</v>
      </c>
      <c r="H2" s="13" t="str">
        <f t="shared" si="0"/>
        <v>2020</v>
      </c>
      <c r="I2" s="13" t="str">
        <f t="shared" si="0"/>
        <v>2020</v>
      </c>
      <c r="J2" s="13" t="str">
        <f t="shared" si="0"/>
        <v>2020</v>
      </c>
      <c r="K2" s="13" t="str">
        <f t="shared" si="0"/>
        <v>2020</v>
      </c>
      <c r="L2" s="13" t="str">
        <f t="shared" si="0"/>
        <v>2020</v>
      </c>
      <c r="M2" s="13" t="str">
        <f t="shared" si="0"/>
        <v>2020</v>
      </c>
      <c r="N2" s="13" t="str">
        <f t="shared" si="0"/>
        <v>2020</v>
      </c>
      <c r="O2" s="14"/>
    </row>
    <row r="3" spans="1:15" ht="15" hidden="1">
      <c r="A3" s="1"/>
      <c r="B3" s="7"/>
      <c r="C3" s="8"/>
      <c r="D3" s="9" t="s">
        <v>44</v>
      </c>
      <c r="E3" s="13"/>
      <c r="F3" s="13" t="str">
        <f aca="true" t="shared" si="1" ref="F3:N3">ButceYil</f>
        <v>2020</v>
      </c>
      <c r="G3" s="13" t="str">
        <f t="shared" si="1"/>
        <v>2020</v>
      </c>
      <c r="H3" s="13" t="str">
        <f t="shared" si="1"/>
        <v>2020</v>
      </c>
      <c r="I3" s="13" t="str">
        <f t="shared" si="1"/>
        <v>2020</v>
      </c>
      <c r="J3" s="13" t="str">
        <f t="shared" si="1"/>
        <v>2020</v>
      </c>
      <c r="K3" s="13" t="str">
        <f t="shared" si="1"/>
        <v>2020</v>
      </c>
      <c r="L3" s="13" t="str">
        <f t="shared" si="1"/>
        <v>2020</v>
      </c>
      <c r="M3" s="13" t="str">
        <f t="shared" si="1"/>
        <v>2020</v>
      </c>
      <c r="N3" s="13" t="str">
        <f t="shared" si="1"/>
        <v>2020</v>
      </c>
      <c r="O3" s="14"/>
    </row>
    <row r="4" spans="1:15" ht="15" hidden="1">
      <c r="A4" s="1" t="s">
        <v>16</v>
      </c>
      <c r="B4" s="7" t="s">
        <v>48</v>
      </c>
      <c r="C4" s="8" t="s">
        <v>50</v>
      </c>
      <c r="D4" s="9" t="s">
        <v>20</v>
      </c>
      <c r="E4" s="15"/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4"/>
    </row>
    <row r="5" spans="1:15" ht="15" hidden="1">
      <c r="A5" s="16" t="s">
        <v>26</v>
      </c>
      <c r="B5" s="17" t="s">
        <v>127</v>
      </c>
      <c r="C5" s="17"/>
      <c r="D5" s="9" t="s">
        <v>21</v>
      </c>
      <c r="E5" s="10"/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4"/>
    </row>
    <row r="6" spans="1:15" ht="15" hidden="1">
      <c r="A6" s="14"/>
      <c r="B6" s="14"/>
      <c r="C6" s="14"/>
      <c r="D6" s="10" t="s">
        <v>17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hidden="1">
      <c r="A7" s="14" t="s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9.5" customHeight="1" hidden="1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1:15" ht="19.5" customHeight="1">
      <c r="A9" s="17"/>
      <c r="B9" s="17"/>
      <c r="C9" s="17"/>
      <c r="D9" s="1"/>
      <c r="E9" s="40" t="s">
        <v>131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9.5" customHeight="1">
      <c r="A10" s="17"/>
      <c r="B10" s="17"/>
      <c r="C10" s="17"/>
      <c r="E10" s="40" t="s">
        <v>132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9.5" customHeight="1">
      <c r="A11" s="17"/>
      <c r="B11" s="17"/>
      <c r="C11" s="17"/>
      <c r="D11" s="1"/>
      <c r="E11" s="41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30" customHeight="1" thickBot="1">
      <c r="A12" s="17"/>
      <c r="B12" s="17"/>
      <c r="C12" s="17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19" t="str">
        <f>IF(ButceYil&gt;2008,"TL","YTL")</f>
        <v>TL</v>
      </c>
    </row>
    <row r="13" spans="1:15" ht="27.75" customHeight="1">
      <c r="A13" s="17"/>
      <c r="B13" s="17"/>
      <c r="C13" s="17"/>
      <c r="D13" s="17"/>
      <c r="E13" s="42" t="s">
        <v>0</v>
      </c>
      <c r="F13" s="38" t="s">
        <v>37</v>
      </c>
      <c r="G13" s="38" t="s">
        <v>36</v>
      </c>
      <c r="H13" s="38" t="s">
        <v>38</v>
      </c>
      <c r="I13" s="38" t="s">
        <v>22</v>
      </c>
      <c r="J13" s="38" t="s">
        <v>123</v>
      </c>
      <c r="K13" s="38" t="s">
        <v>124</v>
      </c>
      <c r="L13" s="38" t="s">
        <v>125</v>
      </c>
      <c r="M13" s="38" t="s">
        <v>1</v>
      </c>
      <c r="N13" s="38" t="s">
        <v>3</v>
      </c>
      <c r="O13" s="38" t="s">
        <v>2</v>
      </c>
    </row>
    <row r="14" spans="4:15" ht="27.75" customHeight="1" thickBot="1">
      <c r="D14" s="9"/>
      <c r="E14" s="43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9.5" customHeight="1" hidden="1">
      <c r="A15" s="9" t="s">
        <v>19</v>
      </c>
      <c r="B15" s="9" t="s">
        <v>18</v>
      </c>
      <c r="C15" s="9" t="s">
        <v>17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2">
        <f>SUM(F15:N15)</f>
        <v>0</v>
      </c>
    </row>
    <row r="16" spans="1:15" ht="16.5" customHeight="1">
      <c r="A16" s="15"/>
      <c r="B16" s="23" t="s">
        <v>5</v>
      </c>
      <c r="C16" s="15"/>
      <c r="E16" s="3" t="s">
        <v>83</v>
      </c>
      <c r="F16" s="24">
        <v>377638000</v>
      </c>
      <c r="G16" s="24">
        <v>43346000</v>
      </c>
      <c r="H16" s="24">
        <v>1892595000</v>
      </c>
      <c r="I16" s="24">
        <v>0</v>
      </c>
      <c r="J16" s="24">
        <v>614800000</v>
      </c>
      <c r="K16" s="24">
        <v>879812000</v>
      </c>
      <c r="L16" s="24">
        <v>0</v>
      </c>
      <c r="M16" s="24">
        <v>0</v>
      </c>
      <c r="N16" s="24">
        <v>0</v>
      </c>
      <c r="O16" s="25">
        <f aca="true" t="shared" si="3" ref="O16:O55">N16+M16+L16+K16+J16+I16+H16+G16+F16</f>
        <v>3808191000</v>
      </c>
    </row>
    <row r="17" spans="1:15" ht="15.75" customHeight="1">
      <c r="A17" s="15"/>
      <c r="B17" s="23" t="s">
        <v>39</v>
      </c>
      <c r="C17" s="15"/>
      <c r="E17" s="3" t="s">
        <v>84</v>
      </c>
      <c r="F17" s="24">
        <v>1433539000</v>
      </c>
      <c r="G17" s="24">
        <v>148822000</v>
      </c>
      <c r="H17" s="24">
        <v>338251000</v>
      </c>
      <c r="I17" s="24">
        <v>0</v>
      </c>
      <c r="J17" s="24">
        <v>0</v>
      </c>
      <c r="K17" s="24">
        <v>523898000</v>
      </c>
      <c r="L17" s="24">
        <v>0</v>
      </c>
      <c r="M17" s="24">
        <v>0</v>
      </c>
      <c r="N17" s="24">
        <v>0</v>
      </c>
      <c r="O17" s="25">
        <f t="shared" si="3"/>
        <v>2444510000</v>
      </c>
    </row>
    <row r="18" spans="1:15" ht="15.75" customHeight="1">
      <c r="A18" s="15"/>
      <c r="B18" s="23" t="s">
        <v>52</v>
      </c>
      <c r="C18" s="15"/>
      <c r="E18" s="3" t="s">
        <v>85</v>
      </c>
      <c r="F18" s="24">
        <v>28383000</v>
      </c>
      <c r="G18" s="24">
        <v>4452000</v>
      </c>
      <c r="H18" s="24">
        <v>3813000</v>
      </c>
      <c r="I18" s="24">
        <v>0</v>
      </c>
      <c r="J18" s="24">
        <v>161000</v>
      </c>
      <c r="K18" s="24">
        <v>2712000</v>
      </c>
      <c r="L18" s="24">
        <v>0</v>
      </c>
      <c r="M18" s="24">
        <v>0</v>
      </c>
      <c r="N18" s="24">
        <v>0</v>
      </c>
      <c r="O18" s="25">
        <f t="shared" si="3"/>
        <v>39521000</v>
      </c>
    </row>
    <row r="19" spans="1:15" ht="15.75" customHeight="1">
      <c r="A19" s="15"/>
      <c r="B19" s="23" t="s">
        <v>53</v>
      </c>
      <c r="C19" s="15"/>
      <c r="E19" s="3" t="s">
        <v>86</v>
      </c>
      <c r="F19" s="24">
        <v>10812610000</v>
      </c>
      <c r="G19" s="24">
        <v>1914732000</v>
      </c>
      <c r="H19" s="24">
        <v>291444000</v>
      </c>
      <c r="I19" s="24">
        <v>0</v>
      </c>
      <c r="J19" s="24">
        <v>44406000</v>
      </c>
      <c r="K19" s="24">
        <v>102957000</v>
      </c>
      <c r="L19" s="24">
        <v>0</v>
      </c>
      <c r="M19" s="24">
        <v>0</v>
      </c>
      <c r="N19" s="24">
        <v>0</v>
      </c>
      <c r="O19" s="25">
        <f t="shared" si="3"/>
        <v>13166149000</v>
      </c>
    </row>
    <row r="20" spans="1:15" ht="15.75" customHeight="1">
      <c r="A20" s="15"/>
      <c r="B20" s="23" t="s">
        <v>54</v>
      </c>
      <c r="C20" s="15"/>
      <c r="E20" s="3" t="s">
        <v>87</v>
      </c>
      <c r="F20" s="24">
        <v>73282000</v>
      </c>
      <c r="G20" s="24">
        <v>13018000</v>
      </c>
      <c r="H20" s="24">
        <v>20358000</v>
      </c>
      <c r="I20" s="24">
        <v>0</v>
      </c>
      <c r="J20" s="24">
        <v>449000</v>
      </c>
      <c r="K20" s="24">
        <v>8173000</v>
      </c>
      <c r="L20" s="24">
        <v>0</v>
      </c>
      <c r="M20" s="24">
        <v>0</v>
      </c>
      <c r="N20" s="24">
        <v>0</v>
      </c>
      <c r="O20" s="25">
        <f t="shared" si="3"/>
        <v>115280000</v>
      </c>
    </row>
    <row r="21" spans="1:15" ht="15.75" customHeight="1">
      <c r="A21" s="15"/>
      <c r="B21" s="23" t="s">
        <v>55</v>
      </c>
      <c r="C21" s="15"/>
      <c r="E21" s="3" t="s">
        <v>88</v>
      </c>
      <c r="F21" s="24">
        <v>89826000</v>
      </c>
      <c r="G21" s="24">
        <v>17855000</v>
      </c>
      <c r="H21" s="24">
        <v>25681000</v>
      </c>
      <c r="I21" s="24">
        <v>0</v>
      </c>
      <c r="J21" s="24">
        <v>648000</v>
      </c>
      <c r="K21" s="24">
        <v>41912000</v>
      </c>
      <c r="L21" s="24">
        <v>0</v>
      </c>
      <c r="M21" s="24">
        <v>0</v>
      </c>
      <c r="N21" s="24">
        <v>0</v>
      </c>
      <c r="O21" s="25">
        <f t="shared" si="3"/>
        <v>175922000</v>
      </c>
    </row>
    <row r="22" spans="1:15" ht="15.75" customHeight="1">
      <c r="A22" s="15"/>
      <c r="B22" s="23" t="s">
        <v>56</v>
      </c>
      <c r="C22" s="15"/>
      <c r="E22" s="3" t="s">
        <v>89</v>
      </c>
      <c r="F22" s="24">
        <v>87704000</v>
      </c>
      <c r="G22" s="24">
        <v>12594000</v>
      </c>
      <c r="H22" s="24">
        <v>30573000</v>
      </c>
      <c r="I22" s="24">
        <v>0</v>
      </c>
      <c r="J22" s="24">
        <v>503000</v>
      </c>
      <c r="K22" s="24">
        <v>22406000</v>
      </c>
      <c r="L22" s="24">
        <v>193024000</v>
      </c>
      <c r="M22" s="24">
        <v>0</v>
      </c>
      <c r="N22" s="24">
        <v>9655477000</v>
      </c>
      <c r="O22" s="25">
        <f t="shared" si="3"/>
        <v>10002281000</v>
      </c>
    </row>
    <row r="23" spans="1:15" ht="15.75" customHeight="1">
      <c r="A23" s="15"/>
      <c r="B23" s="23" t="s">
        <v>57</v>
      </c>
      <c r="C23" s="15"/>
      <c r="E23" s="3" t="s">
        <v>90</v>
      </c>
      <c r="F23" s="24">
        <v>72122000</v>
      </c>
      <c r="G23" s="24">
        <v>9831000</v>
      </c>
      <c r="H23" s="24">
        <v>332676000</v>
      </c>
      <c r="I23" s="24">
        <v>0</v>
      </c>
      <c r="J23" s="24">
        <v>484000</v>
      </c>
      <c r="K23" s="24">
        <v>1761000</v>
      </c>
      <c r="L23" s="24">
        <v>0</v>
      </c>
      <c r="M23" s="24">
        <v>0</v>
      </c>
      <c r="N23" s="24">
        <v>0</v>
      </c>
      <c r="O23" s="25">
        <f t="shared" si="3"/>
        <v>416874000</v>
      </c>
    </row>
    <row r="24" spans="1:15" ht="15.75" customHeight="1">
      <c r="A24" s="15"/>
      <c r="B24" s="23" t="s">
        <v>6</v>
      </c>
      <c r="C24" s="15"/>
      <c r="E24" s="3" t="s">
        <v>91</v>
      </c>
      <c r="F24" s="24">
        <v>1088703000</v>
      </c>
      <c r="G24" s="24">
        <v>145580000</v>
      </c>
      <c r="H24" s="24">
        <v>222675000</v>
      </c>
      <c r="I24" s="24">
        <v>0</v>
      </c>
      <c r="J24" s="24">
        <v>311978000</v>
      </c>
      <c r="K24" s="24">
        <v>139287000</v>
      </c>
      <c r="L24" s="24">
        <v>2231000</v>
      </c>
      <c r="M24" s="24">
        <v>0</v>
      </c>
      <c r="N24" s="24">
        <v>0</v>
      </c>
      <c r="O24" s="25">
        <f t="shared" si="3"/>
        <v>1910454000</v>
      </c>
    </row>
    <row r="25" spans="1:15" ht="15.75" customHeight="1">
      <c r="A25" s="15"/>
      <c r="B25" s="23" t="s">
        <v>7</v>
      </c>
      <c r="C25" s="15"/>
      <c r="E25" s="3" t="s">
        <v>92</v>
      </c>
      <c r="F25" s="24">
        <v>46478000</v>
      </c>
      <c r="G25" s="24">
        <v>5522000</v>
      </c>
      <c r="H25" s="24">
        <v>21667000</v>
      </c>
      <c r="I25" s="24">
        <v>0</v>
      </c>
      <c r="J25" s="24">
        <v>4926000</v>
      </c>
      <c r="K25" s="24">
        <v>4882000</v>
      </c>
      <c r="L25" s="24">
        <v>0</v>
      </c>
      <c r="M25" s="24">
        <v>0</v>
      </c>
      <c r="N25" s="24">
        <v>0</v>
      </c>
      <c r="O25" s="25">
        <f t="shared" si="3"/>
        <v>83475000</v>
      </c>
    </row>
    <row r="26" spans="1:15" ht="15.75" customHeight="1">
      <c r="A26" s="15"/>
      <c r="B26" s="23" t="s">
        <v>8</v>
      </c>
      <c r="C26" s="15"/>
      <c r="E26" s="3" t="s">
        <v>93</v>
      </c>
      <c r="F26" s="24">
        <v>248650000</v>
      </c>
      <c r="G26" s="24">
        <v>31683000</v>
      </c>
      <c r="H26" s="24">
        <v>49292000</v>
      </c>
      <c r="I26" s="24">
        <v>0</v>
      </c>
      <c r="J26" s="24">
        <v>18252000</v>
      </c>
      <c r="K26" s="24">
        <v>210132000</v>
      </c>
      <c r="L26" s="24">
        <v>0</v>
      </c>
      <c r="M26" s="24">
        <v>0</v>
      </c>
      <c r="N26" s="24">
        <v>0</v>
      </c>
      <c r="O26" s="25">
        <f t="shared" si="3"/>
        <v>558009000</v>
      </c>
    </row>
    <row r="27" spans="1:15" ht="15.75" customHeight="1">
      <c r="A27" s="15"/>
      <c r="B27" s="23" t="s">
        <v>9</v>
      </c>
      <c r="C27" s="15"/>
      <c r="E27" s="3" t="s">
        <v>94</v>
      </c>
      <c r="F27" s="24">
        <v>192730000</v>
      </c>
      <c r="G27" s="24">
        <v>24119000</v>
      </c>
      <c r="H27" s="24">
        <v>14216000</v>
      </c>
      <c r="I27" s="24">
        <v>0</v>
      </c>
      <c r="J27" s="24">
        <v>4292000</v>
      </c>
      <c r="K27" s="24">
        <v>5132000</v>
      </c>
      <c r="L27" s="24">
        <v>0</v>
      </c>
      <c r="M27" s="24">
        <v>0</v>
      </c>
      <c r="N27" s="24">
        <v>0</v>
      </c>
      <c r="O27" s="25">
        <f t="shared" si="3"/>
        <v>240489000</v>
      </c>
    </row>
    <row r="28" spans="1:15" ht="15.75" customHeight="1">
      <c r="A28" s="15"/>
      <c r="B28" s="23" t="s">
        <v>10</v>
      </c>
      <c r="C28" s="15"/>
      <c r="E28" s="3" t="s">
        <v>95</v>
      </c>
      <c r="F28" s="24">
        <v>342835000</v>
      </c>
      <c r="G28" s="24">
        <v>44175000</v>
      </c>
      <c r="H28" s="24">
        <v>48657000</v>
      </c>
      <c r="I28" s="24">
        <v>0</v>
      </c>
      <c r="J28" s="24">
        <v>4461000</v>
      </c>
      <c r="K28" s="24">
        <v>39800000</v>
      </c>
      <c r="L28" s="24">
        <v>0</v>
      </c>
      <c r="M28" s="24">
        <v>0</v>
      </c>
      <c r="N28" s="24">
        <v>0</v>
      </c>
      <c r="O28" s="25">
        <f t="shared" si="3"/>
        <v>479928000</v>
      </c>
    </row>
    <row r="29" spans="1:15" ht="15.75" customHeight="1">
      <c r="A29" s="15"/>
      <c r="B29" s="23" t="s">
        <v>12</v>
      </c>
      <c r="C29" s="15"/>
      <c r="E29" s="3" t="s">
        <v>96</v>
      </c>
      <c r="F29" s="24">
        <v>14785412000</v>
      </c>
      <c r="G29" s="24">
        <v>2239859000</v>
      </c>
      <c r="H29" s="24">
        <v>2078106000</v>
      </c>
      <c r="I29" s="24">
        <v>0</v>
      </c>
      <c r="J29" s="24">
        <v>559201000</v>
      </c>
      <c r="K29" s="24">
        <v>2079938000</v>
      </c>
      <c r="L29" s="24">
        <v>606189000</v>
      </c>
      <c r="M29" s="24">
        <v>0</v>
      </c>
      <c r="N29" s="24">
        <v>0</v>
      </c>
      <c r="O29" s="25">
        <f t="shared" si="3"/>
        <v>22348705000</v>
      </c>
    </row>
    <row r="30" spans="1:15" ht="15.75" customHeight="1">
      <c r="A30" s="15"/>
      <c r="B30" s="23" t="s">
        <v>13</v>
      </c>
      <c r="C30" s="15"/>
      <c r="E30" s="3" t="s">
        <v>97</v>
      </c>
      <c r="F30" s="24">
        <v>34438855000</v>
      </c>
      <c r="G30" s="24">
        <v>5478368000</v>
      </c>
      <c r="H30" s="24">
        <v>21360175000</v>
      </c>
      <c r="I30" s="24">
        <v>0</v>
      </c>
      <c r="J30" s="24">
        <v>755005000</v>
      </c>
      <c r="K30" s="24">
        <v>197483000</v>
      </c>
      <c r="L30" s="24">
        <v>0</v>
      </c>
      <c r="M30" s="24">
        <v>0</v>
      </c>
      <c r="N30" s="24">
        <v>0</v>
      </c>
      <c r="O30" s="25">
        <f t="shared" si="3"/>
        <v>62229886000</v>
      </c>
    </row>
    <row r="31" spans="1:15" ht="15.75" customHeight="1">
      <c r="A31" s="15"/>
      <c r="B31" s="23" t="s">
        <v>58</v>
      </c>
      <c r="C31" s="15"/>
      <c r="E31" s="3" t="s">
        <v>98</v>
      </c>
      <c r="F31" s="24">
        <v>6280830000</v>
      </c>
      <c r="G31" s="24">
        <v>1973999000</v>
      </c>
      <c r="H31" s="24">
        <v>960537000</v>
      </c>
      <c r="I31" s="24">
        <v>0</v>
      </c>
      <c r="J31" s="24">
        <v>849274000</v>
      </c>
      <c r="K31" s="24">
        <v>698421000</v>
      </c>
      <c r="L31" s="24">
        <v>211970000</v>
      </c>
      <c r="M31" s="24">
        <v>0</v>
      </c>
      <c r="N31" s="24">
        <v>0</v>
      </c>
      <c r="O31" s="25">
        <f t="shared" si="3"/>
        <v>10975031000</v>
      </c>
    </row>
    <row r="32" spans="1:15" ht="15.75" customHeight="1">
      <c r="A32" s="15"/>
      <c r="B32" s="23" t="s">
        <v>59</v>
      </c>
      <c r="C32" s="15"/>
      <c r="E32" s="3" t="s">
        <v>99</v>
      </c>
      <c r="F32" s="24">
        <v>19137099000</v>
      </c>
      <c r="G32" s="24">
        <v>2415686000</v>
      </c>
      <c r="H32" s="24">
        <v>4208022000</v>
      </c>
      <c r="I32" s="24">
        <v>0</v>
      </c>
      <c r="J32" s="24">
        <v>7814000</v>
      </c>
      <c r="K32" s="24">
        <v>420577000</v>
      </c>
      <c r="L32" s="24">
        <v>0</v>
      </c>
      <c r="M32" s="24">
        <v>0</v>
      </c>
      <c r="N32" s="24">
        <v>0</v>
      </c>
      <c r="O32" s="25">
        <f t="shared" si="3"/>
        <v>26189198000</v>
      </c>
    </row>
    <row r="33" spans="1:15" ht="15.75" customHeight="1">
      <c r="A33" s="15"/>
      <c r="B33" s="23" t="s">
        <v>60</v>
      </c>
      <c r="C33" s="15"/>
      <c r="E33" s="3" t="s">
        <v>100</v>
      </c>
      <c r="F33" s="24">
        <v>32374490000</v>
      </c>
      <c r="G33" s="24">
        <v>5876230000</v>
      </c>
      <c r="H33" s="24">
        <v>4383543000</v>
      </c>
      <c r="I33" s="24">
        <v>0</v>
      </c>
      <c r="J33" s="24">
        <v>13782000</v>
      </c>
      <c r="K33" s="24">
        <v>1728196000</v>
      </c>
      <c r="L33" s="24">
        <v>0</v>
      </c>
      <c r="M33" s="24">
        <v>0</v>
      </c>
      <c r="N33" s="24">
        <v>0</v>
      </c>
      <c r="O33" s="25">
        <f t="shared" si="3"/>
        <v>44376241000</v>
      </c>
    </row>
    <row r="34" spans="1:15" ht="15.75" customHeight="1">
      <c r="A34" s="15"/>
      <c r="B34" s="23" t="s">
        <v>61</v>
      </c>
      <c r="C34" s="15"/>
      <c r="E34" s="3" t="s">
        <v>101</v>
      </c>
      <c r="F34" s="24">
        <v>716322000</v>
      </c>
      <c r="G34" s="24">
        <v>106258000</v>
      </c>
      <c r="H34" s="24">
        <v>405265000</v>
      </c>
      <c r="I34" s="24">
        <v>0</v>
      </c>
      <c r="J34" s="24">
        <v>4570000</v>
      </c>
      <c r="K34" s="24">
        <v>40455000</v>
      </c>
      <c r="L34" s="24">
        <v>0</v>
      </c>
      <c r="M34" s="24">
        <v>0</v>
      </c>
      <c r="N34" s="24">
        <v>0</v>
      </c>
      <c r="O34" s="25">
        <f t="shared" si="3"/>
        <v>1272870000</v>
      </c>
    </row>
    <row r="35" spans="1:15" ht="15.75" customHeight="1">
      <c r="A35" s="15"/>
      <c r="B35" s="23" t="s">
        <v>62</v>
      </c>
      <c r="C35" s="15"/>
      <c r="E35" s="3" t="s">
        <v>102</v>
      </c>
      <c r="F35" s="24">
        <v>592127000</v>
      </c>
      <c r="G35" s="24">
        <v>116273000</v>
      </c>
      <c r="H35" s="24">
        <v>145275000</v>
      </c>
      <c r="I35" s="24">
        <v>0</v>
      </c>
      <c r="J35" s="24">
        <v>1939477000</v>
      </c>
      <c r="K35" s="24">
        <v>49265000</v>
      </c>
      <c r="L35" s="24">
        <v>0</v>
      </c>
      <c r="M35" s="24">
        <v>0</v>
      </c>
      <c r="N35" s="24">
        <v>0</v>
      </c>
      <c r="O35" s="25">
        <f t="shared" si="3"/>
        <v>2842417000</v>
      </c>
    </row>
    <row r="36" spans="1:15" ht="15.75" customHeight="1">
      <c r="A36" s="15"/>
      <c r="B36" s="23" t="s">
        <v>63</v>
      </c>
      <c r="C36" s="15"/>
      <c r="E36" s="3" t="s">
        <v>103</v>
      </c>
      <c r="F36" s="24">
        <v>493924000</v>
      </c>
      <c r="G36" s="24">
        <v>82014000</v>
      </c>
      <c r="H36" s="24">
        <v>111207000</v>
      </c>
      <c r="I36" s="24">
        <v>0</v>
      </c>
      <c r="J36" s="24">
        <v>573412000</v>
      </c>
      <c r="K36" s="24">
        <v>405043000</v>
      </c>
      <c r="L36" s="24">
        <v>3632000</v>
      </c>
      <c r="M36" s="24">
        <v>157693000</v>
      </c>
      <c r="N36" s="24">
        <v>0</v>
      </c>
      <c r="O36" s="25">
        <f t="shared" si="3"/>
        <v>1826925000</v>
      </c>
    </row>
    <row r="37" spans="1:15" ht="15.75" customHeight="1">
      <c r="A37" s="15"/>
      <c r="B37" s="23" t="s">
        <v>64</v>
      </c>
      <c r="C37" s="15"/>
      <c r="E37" s="3" t="s">
        <v>104</v>
      </c>
      <c r="F37" s="24">
        <v>2115786000</v>
      </c>
      <c r="G37" s="24">
        <v>164917000</v>
      </c>
      <c r="H37" s="24">
        <v>668801000</v>
      </c>
      <c r="I37" s="24">
        <v>0</v>
      </c>
      <c r="J37" s="24">
        <v>1737125000</v>
      </c>
      <c r="K37" s="24">
        <v>494307000</v>
      </c>
      <c r="L37" s="24">
        <v>0</v>
      </c>
      <c r="M37" s="24">
        <v>716000</v>
      </c>
      <c r="N37" s="24">
        <v>0</v>
      </c>
      <c r="O37" s="25">
        <f t="shared" si="3"/>
        <v>5181652000</v>
      </c>
    </row>
    <row r="38" spans="1:15" ht="15.75" customHeight="1">
      <c r="A38" s="15"/>
      <c r="B38" s="23" t="s">
        <v>65</v>
      </c>
      <c r="C38" s="15"/>
      <c r="E38" s="3" t="s">
        <v>105</v>
      </c>
      <c r="F38" s="24">
        <v>48959000</v>
      </c>
      <c r="G38" s="24">
        <v>6496000</v>
      </c>
      <c r="H38" s="24">
        <v>26953000</v>
      </c>
      <c r="I38" s="24">
        <v>0</v>
      </c>
      <c r="J38" s="24">
        <v>652184000</v>
      </c>
      <c r="K38" s="24">
        <v>2705000</v>
      </c>
      <c r="L38" s="24">
        <v>5319000</v>
      </c>
      <c r="M38" s="24">
        <v>0</v>
      </c>
      <c r="N38" s="24">
        <v>0</v>
      </c>
      <c r="O38" s="25">
        <f t="shared" si="3"/>
        <v>742616000</v>
      </c>
    </row>
    <row r="39" spans="1:15" ht="15.75" customHeight="1">
      <c r="A39" s="15"/>
      <c r="B39" s="23" t="s">
        <v>66</v>
      </c>
      <c r="C39" s="15"/>
      <c r="E39" s="3" t="s">
        <v>106</v>
      </c>
      <c r="F39" s="24">
        <v>2459241000</v>
      </c>
      <c r="G39" s="24">
        <v>380152000</v>
      </c>
      <c r="H39" s="24">
        <v>1550154000</v>
      </c>
      <c r="I39" s="24">
        <v>176400000000</v>
      </c>
      <c r="J39" s="24">
        <v>356015331000</v>
      </c>
      <c r="K39" s="24">
        <v>100542000</v>
      </c>
      <c r="L39" s="24">
        <v>6783245000</v>
      </c>
      <c r="M39" s="24">
        <v>21326821000</v>
      </c>
      <c r="N39" s="24">
        <v>0</v>
      </c>
      <c r="O39" s="25">
        <f t="shared" si="3"/>
        <v>565015486000</v>
      </c>
    </row>
    <row r="40" spans="1:15" ht="15.75" customHeight="1">
      <c r="A40" s="15"/>
      <c r="B40" s="23" t="s">
        <v>67</v>
      </c>
      <c r="C40" s="15"/>
      <c r="E40" s="3" t="s">
        <v>107</v>
      </c>
      <c r="F40" s="24">
        <v>3477708000</v>
      </c>
      <c r="G40" s="24">
        <v>588575000</v>
      </c>
      <c r="H40" s="24">
        <v>424931000</v>
      </c>
      <c r="I40" s="24">
        <v>0</v>
      </c>
      <c r="J40" s="24">
        <v>23141000</v>
      </c>
      <c r="K40" s="24">
        <v>129875000</v>
      </c>
      <c r="L40" s="24">
        <v>0</v>
      </c>
      <c r="M40" s="24">
        <v>0</v>
      </c>
      <c r="N40" s="24">
        <v>0</v>
      </c>
      <c r="O40" s="25">
        <f t="shared" si="3"/>
        <v>4644230000</v>
      </c>
    </row>
    <row r="41" spans="1:15" ht="15.75" customHeight="1">
      <c r="A41" s="15"/>
      <c r="B41" s="23" t="s">
        <v>68</v>
      </c>
      <c r="C41" s="15"/>
      <c r="E41" s="3" t="s">
        <v>108</v>
      </c>
      <c r="F41" s="24">
        <v>349153000</v>
      </c>
      <c r="G41" s="24">
        <v>59002000</v>
      </c>
      <c r="H41" s="24">
        <v>45360000</v>
      </c>
      <c r="I41" s="24">
        <v>0</v>
      </c>
      <c r="J41" s="24">
        <v>2479000</v>
      </c>
      <c r="K41" s="24">
        <v>29836000</v>
      </c>
      <c r="L41" s="24">
        <v>0</v>
      </c>
      <c r="M41" s="24">
        <v>0</v>
      </c>
      <c r="N41" s="24">
        <v>0</v>
      </c>
      <c r="O41" s="25">
        <f t="shared" si="3"/>
        <v>485830000</v>
      </c>
    </row>
    <row r="42" spans="1:15" ht="15.75" customHeight="1">
      <c r="A42" s="15"/>
      <c r="B42" s="23" t="s">
        <v>69</v>
      </c>
      <c r="C42" s="15"/>
      <c r="E42" s="3" t="s">
        <v>109</v>
      </c>
      <c r="F42" s="24">
        <v>106581666000</v>
      </c>
      <c r="G42" s="24">
        <v>16901295000</v>
      </c>
      <c r="H42" s="24">
        <v>12132790000</v>
      </c>
      <c r="I42" s="24">
        <v>0</v>
      </c>
      <c r="J42" s="24">
        <v>4466413000</v>
      </c>
      <c r="K42" s="24">
        <v>6058876000</v>
      </c>
      <c r="L42" s="24">
        <v>33146000</v>
      </c>
      <c r="M42" s="24">
        <v>0</v>
      </c>
      <c r="N42" s="24">
        <v>0</v>
      </c>
      <c r="O42" s="25">
        <f t="shared" si="3"/>
        <v>146174186000</v>
      </c>
    </row>
    <row r="43" spans="1:15" ht="15.75" customHeight="1">
      <c r="A43" s="15"/>
      <c r="B43" s="23" t="s">
        <v>70</v>
      </c>
      <c r="C43" s="15"/>
      <c r="E43" s="3" t="s">
        <v>110</v>
      </c>
      <c r="F43" s="24">
        <v>29222400000</v>
      </c>
      <c r="G43" s="24">
        <v>7156105000</v>
      </c>
      <c r="H43" s="24">
        <v>24894003000</v>
      </c>
      <c r="I43" s="24">
        <v>0</v>
      </c>
      <c r="J43" s="24">
        <v>278482000</v>
      </c>
      <c r="K43" s="24">
        <v>17098291000</v>
      </c>
      <c r="L43" s="24">
        <v>72884000</v>
      </c>
      <c r="M43" s="24">
        <v>0</v>
      </c>
      <c r="N43" s="24">
        <v>0</v>
      </c>
      <c r="O43" s="25">
        <f t="shared" si="3"/>
        <v>78722165000</v>
      </c>
    </row>
    <row r="44" spans="1:15" ht="15.75" customHeight="1">
      <c r="A44" s="15"/>
      <c r="B44" s="23" t="s">
        <v>71</v>
      </c>
      <c r="C44" s="15"/>
      <c r="E44" s="3" t="s">
        <v>111</v>
      </c>
      <c r="F44" s="24">
        <v>117718000</v>
      </c>
      <c r="G44" s="24">
        <v>18843000</v>
      </c>
      <c r="H44" s="24">
        <v>20182000</v>
      </c>
      <c r="I44" s="24">
        <v>0</v>
      </c>
      <c r="J44" s="24">
        <v>457399000</v>
      </c>
      <c r="K44" s="24">
        <v>56232000</v>
      </c>
      <c r="L44" s="24">
        <v>393133000</v>
      </c>
      <c r="M44" s="24">
        <v>0</v>
      </c>
      <c r="N44" s="24">
        <v>0</v>
      </c>
      <c r="O44" s="25">
        <f t="shared" si="3"/>
        <v>1063507000</v>
      </c>
    </row>
    <row r="45" spans="1:15" ht="15.75" customHeight="1">
      <c r="A45" s="15"/>
      <c r="B45" s="23" t="s">
        <v>72</v>
      </c>
      <c r="C45" s="15"/>
      <c r="E45" s="3" t="s">
        <v>112</v>
      </c>
      <c r="F45" s="24">
        <v>1416032000</v>
      </c>
      <c r="G45" s="24">
        <v>245645000</v>
      </c>
      <c r="H45" s="24">
        <v>408899000</v>
      </c>
      <c r="I45" s="24">
        <v>0</v>
      </c>
      <c r="J45" s="24">
        <v>2173447000</v>
      </c>
      <c r="K45" s="24">
        <v>1142959000</v>
      </c>
      <c r="L45" s="24">
        <v>333113000</v>
      </c>
      <c r="M45" s="24">
        <v>0</v>
      </c>
      <c r="N45" s="24">
        <v>0</v>
      </c>
      <c r="O45" s="25">
        <f t="shared" si="3"/>
        <v>5720095000</v>
      </c>
    </row>
    <row r="46" spans="1:15" ht="15.75" customHeight="1">
      <c r="A46" s="15"/>
      <c r="B46" s="23" t="s">
        <v>73</v>
      </c>
      <c r="C46" s="15"/>
      <c r="E46" s="3" t="s">
        <v>113</v>
      </c>
      <c r="F46" s="24">
        <v>79487000</v>
      </c>
      <c r="G46" s="24">
        <v>9931000</v>
      </c>
      <c r="H46" s="24">
        <v>14264000</v>
      </c>
      <c r="I46" s="24">
        <v>0</v>
      </c>
      <c r="J46" s="24">
        <v>502000</v>
      </c>
      <c r="K46" s="24">
        <v>2049000</v>
      </c>
      <c r="L46" s="24">
        <v>0</v>
      </c>
      <c r="M46" s="24">
        <v>0</v>
      </c>
      <c r="N46" s="24">
        <v>0</v>
      </c>
      <c r="O46" s="25">
        <f t="shared" si="3"/>
        <v>106233000</v>
      </c>
    </row>
    <row r="47" spans="1:15" ht="15.75" customHeight="1">
      <c r="A47" s="15"/>
      <c r="B47" s="23" t="s">
        <v>74</v>
      </c>
      <c r="C47" s="15"/>
      <c r="E47" s="3" t="s">
        <v>114</v>
      </c>
      <c r="F47" s="24">
        <v>4247530000</v>
      </c>
      <c r="G47" s="24">
        <v>798227000</v>
      </c>
      <c r="H47" s="24">
        <v>1788954000</v>
      </c>
      <c r="I47" s="24">
        <v>0</v>
      </c>
      <c r="J47" s="24">
        <v>143281111000</v>
      </c>
      <c r="K47" s="24">
        <v>199741000</v>
      </c>
      <c r="L47" s="24">
        <v>83840000</v>
      </c>
      <c r="M47" s="24">
        <v>0</v>
      </c>
      <c r="N47" s="24">
        <v>0</v>
      </c>
      <c r="O47" s="25">
        <f t="shared" si="3"/>
        <v>150399403000</v>
      </c>
    </row>
    <row r="48" spans="1:15" ht="15.75" customHeight="1">
      <c r="A48" s="15"/>
      <c r="B48" s="23" t="s">
        <v>75</v>
      </c>
      <c r="C48" s="15"/>
      <c r="E48" s="3" t="s">
        <v>115</v>
      </c>
      <c r="F48" s="24">
        <v>377408000</v>
      </c>
      <c r="G48" s="24">
        <v>60946000</v>
      </c>
      <c r="H48" s="24">
        <v>47278000</v>
      </c>
      <c r="I48" s="24">
        <v>0</v>
      </c>
      <c r="J48" s="24">
        <v>5228122000</v>
      </c>
      <c r="K48" s="24">
        <v>62669000</v>
      </c>
      <c r="L48" s="24">
        <v>2901385000</v>
      </c>
      <c r="M48" s="24">
        <v>243414000</v>
      </c>
      <c r="N48" s="24">
        <v>0</v>
      </c>
      <c r="O48" s="25">
        <f t="shared" si="3"/>
        <v>8921222000</v>
      </c>
    </row>
    <row r="49" spans="1:15" ht="15.75" customHeight="1">
      <c r="A49" s="15"/>
      <c r="B49" s="23" t="s">
        <v>76</v>
      </c>
      <c r="C49" s="15"/>
      <c r="E49" s="3" t="s">
        <v>116</v>
      </c>
      <c r="F49" s="24">
        <v>1630388000</v>
      </c>
      <c r="G49" s="24">
        <v>284259000</v>
      </c>
      <c r="H49" s="24">
        <v>114282000</v>
      </c>
      <c r="I49" s="24">
        <v>0</v>
      </c>
      <c r="J49" s="24">
        <v>683479000</v>
      </c>
      <c r="K49" s="24">
        <v>172293000</v>
      </c>
      <c r="L49" s="24">
        <v>280039000</v>
      </c>
      <c r="M49" s="24">
        <v>18044000</v>
      </c>
      <c r="N49" s="24">
        <v>0</v>
      </c>
      <c r="O49" s="25">
        <f t="shared" si="3"/>
        <v>3182784000</v>
      </c>
    </row>
    <row r="50" spans="1:15" ht="15.75" customHeight="1">
      <c r="A50" s="15"/>
      <c r="B50" s="23" t="s">
        <v>77</v>
      </c>
      <c r="C50" s="15"/>
      <c r="E50" s="3" t="s">
        <v>117</v>
      </c>
      <c r="F50" s="24">
        <v>984532000</v>
      </c>
      <c r="G50" s="24">
        <v>223817000</v>
      </c>
      <c r="H50" s="24">
        <v>27612000</v>
      </c>
      <c r="I50" s="24">
        <v>0</v>
      </c>
      <c r="J50" s="24">
        <v>7116000</v>
      </c>
      <c r="K50" s="24">
        <v>103219000</v>
      </c>
      <c r="L50" s="24">
        <v>0</v>
      </c>
      <c r="M50" s="24">
        <v>0</v>
      </c>
      <c r="N50" s="24">
        <v>0</v>
      </c>
      <c r="O50" s="25">
        <f t="shared" si="3"/>
        <v>1346296000</v>
      </c>
    </row>
    <row r="51" spans="1:15" ht="15.75" customHeight="1">
      <c r="A51" s="15"/>
      <c r="B51" s="23" t="s">
        <v>78</v>
      </c>
      <c r="C51" s="15"/>
      <c r="E51" s="3" t="s">
        <v>118</v>
      </c>
      <c r="F51" s="24">
        <v>241495000</v>
      </c>
      <c r="G51" s="24">
        <v>43230000</v>
      </c>
      <c r="H51" s="24">
        <v>208094000</v>
      </c>
      <c r="I51" s="24">
        <v>0</v>
      </c>
      <c r="J51" s="24">
        <v>10188471000</v>
      </c>
      <c r="K51" s="24">
        <v>1256276000</v>
      </c>
      <c r="L51" s="24">
        <v>185517000</v>
      </c>
      <c r="M51" s="24">
        <v>8165000000</v>
      </c>
      <c r="N51" s="24">
        <v>0</v>
      </c>
      <c r="O51" s="25">
        <f t="shared" si="3"/>
        <v>20288083000</v>
      </c>
    </row>
    <row r="52" spans="1:15" ht="15.75" customHeight="1">
      <c r="A52" s="15"/>
      <c r="B52" s="23" t="s">
        <v>79</v>
      </c>
      <c r="C52" s="15"/>
      <c r="E52" s="3" t="s">
        <v>119</v>
      </c>
      <c r="F52" s="24">
        <v>6581881000</v>
      </c>
      <c r="G52" s="24">
        <v>1125388000</v>
      </c>
      <c r="H52" s="24">
        <v>317839000</v>
      </c>
      <c r="I52" s="24">
        <v>0</v>
      </c>
      <c r="J52" s="24">
        <v>24270918000</v>
      </c>
      <c r="K52" s="24">
        <v>575224000</v>
      </c>
      <c r="L52" s="24">
        <v>7900511000</v>
      </c>
      <c r="M52" s="24">
        <v>14450000</v>
      </c>
      <c r="N52" s="24">
        <v>0</v>
      </c>
      <c r="O52" s="25">
        <f t="shared" si="3"/>
        <v>40786211000</v>
      </c>
    </row>
    <row r="53" spans="1:15" ht="15.75" customHeight="1">
      <c r="A53" s="15"/>
      <c r="B53" s="23" t="s">
        <v>80</v>
      </c>
      <c r="C53" s="15"/>
      <c r="E53" s="3" t="s">
        <v>120</v>
      </c>
      <c r="F53" s="24">
        <v>205024000</v>
      </c>
      <c r="G53" s="24">
        <v>47544000</v>
      </c>
      <c r="H53" s="24">
        <v>23386000</v>
      </c>
      <c r="I53" s="24">
        <v>0</v>
      </c>
      <c r="J53" s="24">
        <v>209654000</v>
      </c>
      <c r="K53" s="24">
        <v>26600000</v>
      </c>
      <c r="L53" s="24">
        <v>0</v>
      </c>
      <c r="M53" s="24">
        <v>0</v>
      </c>
      <c r="N53" s="24">
        <v>0</v>
      </c>
      <c r="O53" s="25">
        <f t="shared" si="3"/>
        <v>512208000</v>
      </c>
    </row>
    <row r="54" spans="1:15" ht="15.75" customHeight="1">
      <c r="A54" s="15"/>
      <c r="B54" s="23" t="s">
        <v>81</v>
      </c>
      <c r="C54" s="15"/>
      <c r="E54" s="3" t="s">
        <v>121</v>
      </c>
      <c r="F54" s="24">
        <v>1565820000</v>
      </c>
      <c r="G54" s="24">
        <v>239760000</v>
      </c>
      <c r="H54" s="24">
        <v>292714000</v>
      </c>
      <c r="I54" s="24">
        <v>0</v>
      </c>
      <c r="J54" s="24">
        <v>4271293000</v>
      </c>
      <c r="K54" s="24">
        <v>140965000</v>
      </c>
      <c r="L54" s="24">
        <v>1048000</v>
      </c>
      <c r="M54" s="24">
        <v>0</v>
      </c>
      <c r="N54" s="24">
        <v>0</v>
      </c>
      <c r="O54" s="25">
        <f t="shared" si="3"/>
        <v>6511600000</v>
      </c>
    </row>
    <row r="55" spans="1:15" ht="15.75" customHeight="1" thickBot="1">
      <c r="A55" s="15"/>
      <c r="B55" s="23" t="s">
        <v>82</v>
      </c>
      <c r="C55" s="15"/>
      <c r="E55" s="3" t="s">
        <v>122</v>
      </c>
      <c r="F55" s="24">
        <v>275644000</v>
      </c>
      <c r="G55" s="24">
        <v>54986000</v>
      </c>
      <c r="H55" s="24">
        <v>107629000</v>
      </c>
      <c r="I55" s="24">
        <v>0</v>
      </c>
      <c r="J55" s="24">
        <v>17663817000</v>
      </c>
      <c r="K55" s="24">
        <v>8893451000</v>
      </c>
      <c r="L55" s="24">
        <v>8066645000</v>
      </c>
      <c r="M55" s="24">
        <v>0</v>
      </c>
      <c r="N55" s="24">
        <v>0</v>
      </c>
      <c r="O55" s="25">
        <f t="shared" si="3"/>
        <v>35062172000</v>
      </c>
    </row>
    <row r="56" spans="1:15" ht="19.5" customHeight="1" hidden="1" thickBot="1">
      <c r="A56" s="12" t="s">
        <v>40</v>
      </c>
      <c r="B56" s="23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8">
        <f aca="true" t="shared" si="4" ref="O56:O64">SUM(F56:N56)</f>
        <v>0</v>
      </c>
    </row>
    <row r="57" spans="1:15" ht="12" customHeight="1" thickBot="1">
      <c r="A57" s="29" t="s">
        <v>17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22.5" customHeight="1" thickBot="1">
      <c r="A58" s="29"/>
      <c r="B58" s="33" t="s">
        <v>42</v>
      </c>
      <c r="E58" s="4" t="s">
        <v>27</v>
      </c>
      <c r="F58" s="34">
        <v>285691431000</v>
      </c>
      <c r="G58" s="34">
        <v>49113534000</v>
      </c>
      <c r="H58" s="34">
        <v>80058153000</v>
      </c>
      <c r="I58" s="34">
        <v>176400000000</v>
      </c>
      <c r="J58" s="34">
        <v>577318379000</v>
      </c>
      <c r="K58" s="34">
        <v>44148352000</v>
      </c>
      <c r="L58" s="34">
        <v>28056871000</v>
      </c>
      <c r="M58" s="34">
        <v>29926138000</v>
      </c>
      <c r="N58" s="34">
        <v>9655477000</v>
      </c>
      <c r="O58" s="22">
        <f t="shared" si="4"/>
        <v>1280368335000</v>
      </c>
    </row>
    <row r="59" spans="1:15" ht="22.5" customHeight="1" thickBot="1">
      <c r="A59" s="29"/>
      <c r="B59" s="33" t="s">
        <v>43</v>
      </c>
      <c r="E59" s="4" t="s">
        <v>28</v>
      </c>
      <c r="F59" s="34">
        <v>40580628000</v>
      </c>
      <c r="G59" s="34">
        <v>6771323000</v>
      </c>
      <c r="H59" s="34">
        <v>7788526000</v>
      </c>
      <c r="I59" s="34">
        <v>0</v>
      </c>
      <c r="J59" s="34">
        <v>17388902000</v>
      </c>
      <c r="K59" s="34">
        <v>20876461000</v>
      </c>
      <c r="L59" s="34">
        <v>2202244000</v>
      </c>
      <c r="M59" s="34">
        <v>534607000</v>
      </c>
      <c r="N59" s="34">
        <v>0</v>
      </c>
      <c r="O59" s="22">
        <f t="shared" si="4"/>
        <v>96142691000</v>
      </c>
    </row>
    <row r="60" spans="1:15" ht="22.5" customHeight="1" thickBot="1">
      <c r="A60" s="29"/>
      <c r="B60" s="33" t="s">
        <v>24</v>
      </c>
      <c r="E60" s="4" t="s">
        <v>29</v>
      </c>
      <c r="F60" s="34">
        <v>1110904000</v>
      </c>
      <c r="G60" s="34">
        <v>166180000</v>
      </c>
      <c r="H60" s="34">
        <v>571756000</v>
      </c>
      <c r="I60" s="34">
        <v>0</v>
      </c>
      <c r="J60" s="34">
        <v>7243370000</v>
      </c>
      <c r="K60" s="34">
        <v>609295000</v>
      </c>
      <c r="L60" s="34">
        <v>0</v>
      </c>
      <c r="M60" s="34">
        <v>250000</v>
      </c>
      <c r="N60" s="34">
        <v>0</v>
      </c>
      <c r="O60" s="22">
        <f t="shared" si="4"/>
        <v>9701755000</v>
      </c>
    </row>
    <row r="61" spans="1:15" ht="22.5" customHeight="1" thickBot="1">
      <c r="A61" s="29" t="s">
        <v>17</v>
      </c>
      <c r="B61" s="33"/>
      <c r="E61" s="4" t="s">
        <v>30</v>
      </c>
      <c r="F61" s="34">
        <f>F60+F59+F58</f>
        <v>327382963000</v>
      </c>
      <c r="G61" s="34">
        <f aca="true" t="shared" si="5" ref="G61:N61">G60+G59+G58</f>
        <v>56051037000</v>
      </c>
      <c r="H61" s="34">
        <f t="shared" si="5"/>
        <v>88418435000</v>
      </c>
      <c r="I61" s="34">
        <f t="shared" si="5"/>
        <v>176400000000</v>
      </c>
      <c r="J61" s="34">
        <f t="shared" si="5"/>
        <v>601950651000</v>
      </c>
      <c r="K61" s="34">
        <f t="shared" si="5"/>
        <v>65634108000</v>
      </c>
      <c r="L61" s="34">
        <f t="shared" si="5"/>
        <v>30259115000</v>
      </c>
      <c r="M61" s="34">
        <f t="shared" si="5"/>
        <v>30460995000</v>
      </c>
      <c r="N61" s="34">
        <f t="shared" si="5"/>
        <v>9655477000</v>
      </c>
      <c r="O61" s="22">
        <f t="shared" si="4"/>
        <v>1386212781000</v>
      </c>
    </row>
    <row r="62" spans="1:15" ht="22.5" customHeight="1" thickBot="1">
      <c r="A62" s="7" t="s">
        <v>25</v>
      </c>
      <c r="B62" s="35"/>
      <c r="E62" s="4" t="s">
        <v>46</v>
      </c>
      <c r="F62" s="34">
        <v>0</v>
      </c>
      <c r="G62" s="34">
        <v>0</v>
      </c>
      <c r="H62" s="34">
        <v>0</v>
      </c>
      <c r="I62" s="34">
        <v>0</v>
      </c>
      <c r="J62" s="34">
        <v>61001540000</v>
      </c>
      <c r="K62" s="34">
        <v>0</v>
      </c>
      <c r="L62" s="34">
        <v>22636215000</v>
      </c>
      <c r="M62" s="34">
        <v>0</v>
      </c>
      <c r="N62" s="34">
        <v>0</v>
      </c>
      <c r="O62" s="22">
        <f t="shared" si="4"/>
        <v>83637755000</v>
      </c>
    </row>
    <row r="63" spans="1:15" ht="22.5" customHeight="1" thickBot="1">
      <c r="A63" s="7" t="s">
        <v>33</v>
      </c>
      <c r="B63" s="35"/>
      <c r="E63" s="4" t="s">
        <v>31</v>
      </c>
      <c r="F63" s="34">
        <v>0</v>
      </c>
      <c r="G63" s="34">
        <v>0</v>
      </c>
      <c r="H63" s="34">
        <v>0</v>
      </c>
      <c r="I63" s="34">
        <v>0</v>
      </c>
      <c r="J63" s="34">
        <v>7147772000</v>
      </c>
      <c r="K63" s="34">
        <v>0</v>
      </c>
      <c r="L63" s="34">
        <v>0</v>
      </c>
      <c r="M63" s="34">
        <v>0</v>
      </c>
      <c r="N63" s="34">
        <v>0</v>
      </c>
      <c r="O63" s="22">
        <f t="shared" si="4"/>
        <v>7147772000</v>
      </c>
    </row>
    <row r="64" spans="1:15" ht="31.5" customHeight="1" thickBot="1">
      <c r="A64" s="33" t="s">
        <v>17</v>
      </c>
      <c r="B64" s="35"/>
      <c r="E64" s="5" t="s">
        <v>32</v>
      </c>
      <c r="F64" s="34">
        <f>F61-(F62+F63)</f>
        <v>327382963000</v>
      </c>
      <c r="G64" s="34">
        <f aca="true" t="shared" si="6" ref="G64:N64">G61-(G62+G63)</f>
        <v>56051037000</v>
      </c>
      <c r="H64" s="34">
        <f t="shared" si="6"/>
        <v>88418435000</v>
      </c>
      <c r="I64" s="34">
        <f t="shared" si="6"/>
        <v>176400000000</v>
      </c>
      <c r="J64" s="34">
        <f t="shared" si="6"/>
        <v>533801339000</v>
      </c>
      <c r="K64" s="34">
        <f t="shared" si="6"/>
        <v>65634108000</v>
      </c>
      <c r="L64" s="34">
        <f t="shared" si="6"/>
        <v>7622900000</v>
      </c>
      <c r="M64" s="34">
        <f t="shared" si="6"/>
        <v>30460995000</v>
      </c>
      <c r="N64" s="34">
        <f t="shared" si="6"/>
        <v>9655477000</v>
      </c>
      <c r="O64" s="34">
        <f t="shared" si="4"/>
        <v>1295427254000</v>
      </c>
    </row>
    <row r="65" ht="19.5" customHeight="1">
      <c r="O65" s="36"/>
    </row>
    <row r="71" ht="15">
      <c r="O71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2019-10-16T13:03:28Z</cp:lastPrinted>
  <dcterms:created xsi:type="dcterms:W3CDTF">2005-08-11T07:09:21Z</dcterms:created>
  <dcterms:modified xsi:type="dcterms:W3CDTF">2020-01-02T13:11:14Z</dcterms:modified>
  <cp:category/>
  <cp:version/>
  <cp:contentType/>
  <cp:contentStatus/>
</cp:coreProperties>
</file>