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GENEL 2017" sheetId="9" r:id="rId1"/>
    <sheet name="ÖZEL 2017" sheetId="4" r:id="rId2"/>
    <sheet name="GENEL 2018" sheetId="5" r:id="rId3"/>
    <sheet name="ÖZEL 2018" sheetId="6" r:id="rId4"/>
    <sheet name="GENEL 2019" sheetId="7" r:id="rId5"/>
    <sheet name="ÖZEL 2019" sheetId="8" r:id="rId6"/>
  </sheets>
  <definedNames>
    <definedName name="_xlnm.Print_Area" localSheetId="0">'GENEL 2017'!$B$2:$N$56</definedName>
    <definedName name="_xlnm.Print_Area" localSheetId="2">'GENEL 2018'!$B$2:$N$56</definedName>
    <definedName name="_xlnm.Print_Area" localSheetId="4">'GENEL 2019'!$B$2:$N$56</definedName>
    <definedName name="_xlnm.Print_Area" localSheetId="1">'ÖZEL 2017'!$B$2:$N$160</definedName>
    <definedName name="_xlnm.Print_Area" localSheetId="3">'ÖZEL 2018'!$B$2:$N$160</definedName>
    <definedName name="_xlnm.Print_Area" localSheetId="5">'ÖZEL 2019'!$B$2:$N$160</definedName>
    <definedName name="_xlnm.Print_Titles" localSheetId="1">'ÖZEL 2017'!$6:$7</definedName>
    <definedName name="_xlnm.Print_Titles" localSheetId="3">'ÖZEL 2018'!$6:$7</definedName>
    <definedName name="_xlnm.Print_Titles" localSheetId="5">'ÖZEL 2019'!$6:$7</definedName>
  </definedNames>
  <calcPr calcId="162913"/>
  <fileRecoveryPr repairLoad="1"/>
</workbook>
</file>

<file path=xl/calcChain.xml><?xml version="1.0" encoding="utf-8"?>
<calcChain xmlns="http://schemas.openxmlformats.org/spreadsheetml/2006/main">
  <c r="J50" i="7" l="1"/>
  <c r="J50" i="5" l="1"/>
  <c r="J50" i="9"/>
  <c r="M55" i="7" l="1"/>
  <c r="K55" i="7" l="1"/>
  <c r="L55" i="7"/>
  <c r="C55" i="7"/>
  <c r="E55" i="9" l="1"/>
  <c r="F55" i="9"/>
  <c r="H55" i="9"/>
  <c r="I55" i="9"/>
  <c r="J55" i="9"/>
  <c r="K55" i="9"/>
  <c r="L55" i="9"/>
  <c r="M55" i="9"/>
  <c r="G116" i="4" l="1"/>
  <c r="N116" i="4" s="1"/>
  <c r="G115" i="4"/>
  <c r="N115" i="4" s="1"/>
  <c r="G114" i="4"/>
  <c r="N114" i="4" s="1"/>
  <c r="G113" i="4"/>
  <c r="N113" i="4" s="1"/>
  <c r="G116" i="6"/>
  <c r="N116" i="6" s="1"/>
  <c r="G115" i="6"/>
  <c r="N115" i="6" s="1"/>
  <c r="G114" i="6"/>
  <c r="N114" i="6" s="1"/>
  <c r="G113" i="6"/>
  <c r="N113" i="6" s="1"/>
  <c r="G116" i="8"/>
  <c r="N116" i="8" s="1"/>
  <c r="G115" i="8"/>
  <c r="N115" i="8" s="1"/>
  <c r="G114" i="8"/>
  <c r="N114" i="8" s="1"/>
  <c r="G113" i="8"/>
  <c r="N113" i="8" s="1"/>
  <c r="G158" i="8"/>
  <c r="N158" i="8" s="1"/>
  <c r="G158" i="6"/>
  <c r="N158" i="6" s="1"/>
  <c r="G157" i="4"/>
  <c r="N157" i="4" s="1"/>
  <c r="G8" i="7" l="1"/>
  <c r="N8" i="7" s="1"/>
  <c r="G8" i="5"/>
  <c r="G8" i="9"/>
  <c r="N8" i="9" s="1"/>
  <c r="D160" i="8" l="1"/>
  <c r="E160" i="8"/>
  <c r="F160" i="8"/>
  <c r="H160" i="8"/>
  <c r="I160" i="8"/>
  <c r="J160" i="8"/>
  <c r="K160" i="8"/>
  <c r="L160" i="8"/>
  <c r="M160" i="8"/>
  <c r="C160" i="8"/>
  <c r="G159" i="8"/>
  <c r="N159" i="8" s="1"/>
  <c r="G157" i="8"/>
  <c r="N157" i="8" s="1"/>
  <c r="D160" i="6"/>
  <c r="E160" i="6"/>
  <c r="F160" i="6"/>
  <c r="H160" i="6"/>
  <c r="I160" i="6"/>
  <c r="J160" i="6"/>
  <c r="K160" i="6"/>
  <c r="L160" i="6"/>
  <c r="M160" i="6"/>
  <c r="C160" i="6"/>
  <c r="G159" i="6"/>
  <c r="N159" i="6" s="1"/>
  <c r="G157" i="6"/>
  <c r="N157" i="6" s="1"/>
  <c r="D160" i="4"/>
  <c r="E160" i="4"/>
  <c r="F160" i="4"/>
  <c r="H160" i="4"/>
  <c r="I160" i="4"/>
  <c r="J160" i="4"/>
  <c r="K160" i="4"/>
  <c r="L160" i="4"/>
  <c r="M160" i="4"/>
  <c r="C160" i="4"/>
  <c r="G159" i="4"/>
  <c r="N159" i="4" s="1"/>
  <c r="G158" i="4"/>
  <c r="N158" i="4" s="1"/>
  <c r="G112" i="8"/>
  <c r="N112" i="8" s="1"/>
  <c r="G112" i="6"/>
  <c r="N112" i="6" s="1"/>
  <c r="G112" i="4"/>
  <c r="N112" i="4" s="1"/>
  <c r="G28" i="7"/>
  <c r="N28" i="7" s="1"/>
  <c r="G28" i="5"/>
  <c r="N28" i="5" s="1"/>
  <c r="G28" i="9"/>
  <c r="N28" i="9" s="1"/>
  <c r="G156" i="6" l="1"/>
  <c r="N156" i="6" s="1"/>
  <c r="G155" i="6"/>
  <c r="N155" i="6" s="1"/>
  <c r="G154" i="6"/>
  <c r="N154" i="6" s="1"/>
  <c r="G153" i="6"/>
  <c r="N153" i="6" s="1"/>
  <c r="G152" i="6"/>
  <c r="N152" i="6" s="1"/>
  <c r="G151" i="6"/>
  <c r="N151" i="6" s="1"/>
  <c r="G150" i="6"/>
  <c r="N150" i="6" s="1"/>
  <c r="G149" i="6"/>
  <c r="N149" i="6" s="1"/>
  <c r="G148" i="6"/>
  <c r="N148" i="6" s="1"/>
  <c r="G147" i="6"/>
  <c r="N147" i="6" s="1"/>
  <c r="G146" i="6"/>
  <c r="N146" i="6" s="1"/>
  <c r="G145" i="6"/>
  <c r="N145" i="6" s="1"/>
  <c r="G144" i="6"/>
  <c r="N144" i="6" s="1"/>
  <c r="G143" i="6"/>
  <c r="N143" i="6" s="1"/>
  <c r="G142" i="6"/>
  <c r="N142" i="6" s="1"/>
  <c r="G141" i="6"/>
  <c r="N141" i="6" s="1"/>
  <c r="G140" i="6"/>
  <c r="N140" i="6" s="1"/>
  <c r="G139" i="6"/>
  <c r="N139" i="6" s="1"/>
  <c r="G138" i="6"/>
  <c r="N138" i="6" s="1"/>
  <c r="G137" i="6"/>
  <c r="N137" i="6" s="1"/>
  <c r="G136" i="6"/>
  <c r="N136" i="6" s="1"/>
  <c r="G135" i="6"/>
  <c r="N135" i="6" s="1"/>
  <c r="G134" i="6"/>
  <c r="N134" i="6" s="1"/>
  <c r="G133" i="6"/>
  <c r="N133" i="6" s="1"/>
  <c r="G132" i="6"/>
  <c r="N132" i="6" s="1"/>
  <c r="G131" i="6"/>
  <c r="N131" i="6" s="1"/>
  <c r="G130" i="6"/>
  <c r="N130" i="6" s="1"/>
  <c r="G129" i="6"/>
  <c r="N129" i="6" s="1"/>
  <c r="G128" i="6"/>
  <c r="N128" i="6" s="1"/>
  <c r="G127" i="6"/>
  <c r="N127" i="6" s="1"/>
  <c r="G126" i="6"/>
  <c r="N126" i="6" s="1"/>
  <c r="G125" i="6"/>
  <c r="N125" i="6" s="1"/>
  <c r="G124" i="6"/>
  <c r="N124" i="6" s="1"/>
  <c r="G123" i="6"/>
  <c r="N123" i="6" s="1"/>
  <c r="G122" i="6"/>
  <c r="N122" i="6" s="1"/>
  <c r="G121" i="6"/>
  <c r="N121" i="6" s="1"/>
  <c r="G120" i="6"/>
  <c r="N120" i="6" s="1"/>
  <c r="G119" i="6"/>
  <c r="N119" i="6" s="1"/>
  <c r="G118" i="6"/>
  <c r="N118" i="6" s="1"/>
  <c r="G117" i="6"/>
  <c r="N117" i="6" s="1"/>
  <c r="G111" i="6"/>
  <c r="N111" i="6" s="1"/>
  <c r="G110" i="6"/>
  <c r="N110" i="6" s="1"/>
  <c r="G109" i="6"/>
  <c r="N109" i="6" s="1"/>
  <c r="G108" i="6"/>
  <c r="N108" i="6" s="1"/>
  <c r="G107" i="6"/>
  <c r="N107" i="6" s="1"/>
  <c r="G106" i="6"/>
  <c r="N106" i="6" s="1"/>
  <c r="G105" i="6"/>
  <c r="N105" i="6" s="1"/>
  <c r="G104" i="6"/>
  <c r="N104" i="6" s="1"/>
  <c r="G103" i="6"/>
  <c r="N103" i="6" s="1"/>
  <c r="G102" i="6"/>
  <c r="N102" i="6" s="1"/>
  <c r="G101" i="6"/>
  <c r="N101" i="6" s="1"/>
  <c r="G100" i="6"/>
  <c r="N100" i="6" s="1"/>
  <c r="G99" i="6"/>
  <c r="N99" i="6" s="1"/>
  <c r="G98" i="6"/>
  <c r="N98" i="6" s="1"/>
  <c r="G97" i="6"/>
  <c r="N97" i="6" s="1"/>
  <c r="G96" i="6"/>
  <c r="N96" i="6" s="1"/>
  <c r="G95" i="6"/>
  <c r="N95" i="6" s="1"/>
  <c r="G94" i="6"/>
  <c r="N94" i="6" s="1"/>
  <c r="G93" i="6"/>
  <c r="N93" i="6" s="1"/>
  <c r="G92" i="6"/>
  <c r="N92" i="6" s="1"/>
  <c r="G91" i="6"/>
  <c r="N91" i="6" s="1"/>
  <c r="G90" i="6"/>
  <c r="N90" i="6" s="1"/>
  <c r="G89" i="6"/>
  <c r="N89" i="6" s="1"/>
  <c r="G88" i="6"/>
  <c r="N88" i="6" s="1"/>
  <c r="G87" i="6"/>
  <c r="N87" i="6" s="1"/>
  <c r="G86" i="6"/>
  <c r="N86" i="6" s="1"/>
  <c r="G85" i="6"/>
  <c r="N85" i="6" s="1"/>
  <c r="G84" i="6"/>
  <c r="N84" i="6" s="1"/>
  <c r="G83" i="6"/>
  <c r="N83" i="6" s="1"/>
  <c r="G82" i="6"/>
  <c r="N82" i="6" s="1"/>
  <c r="G81" i="6"/>
  <c r="N81" i="6" s="1"/>
  <c r="G80" i="6"/>
  <c r="N80" i="6" s="1"/>
  <c r="G79" i="6"/>
  <c r="N79" i="6" s="1"/>
  <c r="G78" i="6"/>
  <c r="N78" i="6" s="1"/>
  <c r="G77" i="6"/>
  <c r="N77" i="6" s="1"/>
  <c r="G76" i="6"/>
  <c r="N76" i="6" s="1"/>
  <c r="G75" i="6"/>
  <c r="N75" i="6" s="1"/>
  <c r="G74" i="6"/>
  <c r="N74" i="6" s="1"/>
  <c r="G73" i="6"/>
  <c r="N73" i="6" s="1"/>
  <c r="G72" i="6"/>
  <c r="N72" i="6" s="1"/>
  <c r="G71" i="6"/>
  <c r="N71" i="6" s="1"/>
  <c r="G70" i="6"/>
  <c r="N70" i="6" s="1"/>
  <c r="G69" i="6"/>
  <c r="N69" i="6" s="1"/>
  <c r="G68" i="6"/>
  <c r="N68" i="6" s="1"/>
  <c r="G67" i="6"/>
  <c r="N67" i="6" s="1"/>
  <c r="G66" i="6"/>
  <c r="N66" i="6" s="1"/>
  <c r="G65" i="6"/>
  <c r="N65" i="6" s="1"/>
  <c r="G64" i="6"/>
  <c r="N64" i="6" s="1"/>
  <c r="G63" i="6"/>
  <c r="N63" i="6" s="1"/>
  <c r="G62" i="6"/>
  <c r="N62" i="6" s="1"/>
  <c r="G61" i="6"/>
  <c r="N61" i="6" s="1"/>
  <c r="G60" i="6"/>
  <c r="N60" i="6" s="1"/>
  <c r="G59" i="6"/>
  <c r="N59" i="6" s="1"/>
  <c r="G58" i="6"/>
  <c r="N58" i="6" s="1"/>
  <c r="G57" i="6"/>
  <c r="N57" i="6" s="1"/>
  <c r="G56" i="6"/>
  <c r="N56" i="6" s="1"/>
  <c r="G55" i="6"/>
  <c r="N55" i="6" s="1"/>
  <c r="G54" i="6"/>
  <c r="N54" i="6" s="1"/>
  <c r="G53" i="6"/>
  <c r="N53" i="6" s="1"/>
  <c r="G52" i="6"/>
  <c r="N52" i="6" s="1"/>
  <c r="G51" i="6"/>
  <c r="N51" i="6" s="1"/>
  <c r="G50" i="6"/>
  <c r="N50" i="6" s="1"/>
  <c r="G49" i="6"/>
  <c r="N49" i="6" s="1"/>
  <c r="G48" i="6"/>
  <c r="N48" i="6" s="1"/>
  <c r="G47" i="6"/>
  <c r="N47" i="6" s="1"/>
  <c r="G46" i="6"/>
  <c r="N46" i="6" s="1"/>
  <c r="G45" i="6"/>
  <c r="N45" i="6" s="1"/>
  <c r="G44" i="6"/>
  <c r="N44" i="6" s="1"/>
  <c r="G43" i="6"/>
  <c r="N43" i="6" s="1"/>
  <c r="G42" i="6"/>
  <c r="N42" i="6" s="1"/>
  <c r="G41" i="6"/>
  <c r="N41" i="6" s="1"/>
  <c r="G40" i="6"/>
  <c r="N40" i="6" s="1"/>
  <c r="G39" i="6"/>
  <c r="N39" i="6" s="1"/>
  <c r="G38" i="6"/>
  <c r="N38" i="6" s="1"/>
  <c r="G37" i="6"/>
  <c r="N37" i="6" s="1"/>
  <c r="G36" i="6"/>
  <c r="N36" i="6" s="1"/>
  <c r="G35" i="6"/>
  <c r="N35" i="6" s="1"/>
  <c r="G34" i="6"/>
  <c r="N34" i="6" s="1"/>
  <c r="G33" i="6"/>
  <c r="N33" i="6" s="1"/>
  <c r="G32" i="6"/>
  <c r="N32" i="6" s="1"/>
  <c r="G31" i="6"/>
  <c r="N31" i="6" s="1"/>
  <c r="G30" i="6"/>
  <c r="N30" i="6" s="1"/>
  <c r="G29" i="6"/>
  <c r="N29" i="6" s="1"/>
  <c r="G28" i="6"/>
  <c r="N28" i="6" s="1"/>
  <c r="G27" i="6"/>
  <c r="N27" i="6" s="1"/>
  <c r="G26" i="6"/>
  <c r="N26" i="6" s="1"/>
  <c r="G25" i="6"/>
  <c r="N25" i="6" s="1"/>
  <c r="G24" i="6"/>
  <c r="N24" i="6" s="1"/>
  <c r="G23" i="6"/>
  <c r="N23" i="6" s="1"/>
  <c r="G22" i="6"/>
  <c r="N22" i="6" s="1"/>
  <c r="G21" i="6"/>
  <c r="N21" i="6" s="1"/>
  <c r="G20" i="6"/>
  <c r="N20" i="6" s="1"/>
  <c r="G19" i="6"/>
  <c r="N19" i="6" s="1"/>
  <c r="G18" i="6"/>
  <c r="N18" i="6" s="1"/>
  <c r="G17" i="6"/>
  <c r="N17" i="6" s="1"/>
  <c r="G16" i="6"/>
  <c r="N16" i="6" s="1"/>
  <c r="G15" i="6"/>
  <c r="N15" i="6" s="1"/>
  <c r="G14" i="6"/>
  <c r="N14" i="6" s="1"/>
  <c r="G13" i="6"/>
  <c r="N13" i="6" s="1"/>
  <c r="G12" i="6"/>
  <c r="N12" i="6" s="1"/>
  <c r="G11" i="6"/>
  <c r="N11" i="6" s="1"/>
  <c r="G10" i="6"/>
  <c r="N10" i="6" s="1"/>
  <c r="G9" i="6"/>
  <c r="N9" i="6" s="1"/>
  <c r="G156" i="8"/>
  <c r="N156" i="8" s="1"/>
  <c r="G155" i="8"/>
  <c r="N155" i="8" s="1"/>
  <c r="G154" i="8"/>
  <c r="N154" i="8" s="1"/>
  <c r="G153" i="8"/>
  <c r="N153" i="8" s="1"/>
  <c r="G152" i="8"/>
  <c r="N152" i="8" s="1"/>
  <c r="G151" i="8"/>
  <c r="N151" i="8" s="1"/>
  <c r="G150" i="8"/>
  <c r="N150" i="8" s="1"/>
  <c r="G149" i="8"/>
  <c r="N149" i="8" s="1"/>
  <c r="G148" i="8"/>
  <c r="N148" i="8" s="1"/>
  <c r="G147" i="8"/>
  <c r="N147" i="8" s="1"/>
  <c r="G146" i="8"/>
  <c r="N146" i="8" s="1"/>
  <c r="G145" i="8"/>
  <c r="N145" i="8" s="1"/>
  <c r="G144" i="8"/>
  <c r="N144" i="8" s="1"/>
  <c r="G143" i="8"/>
  <c r="N143" i="8" s="1"/>
  <c r="G142" i="8"/>
  <c r="N142" i="8" s="1"/>
  <c r="G141" i="8"/>
  <c r="N141" i="8" s="1"/>
  <c r="G140" i="8"/>
  <c r="N140" i="8" s="1"/>
  <c r="G139" i="8"/>
  <c r="N139" i="8" s="1"/>
  <c r="G138" i="8"/>
  <c r="N138" i="8" s="1"/>
  <c r="G137" i="8"/>
  <c r="N137" i="8" s="1"/>
  <c r="G136" i="8"/>
  <c r="N136" i="8" s="1"/>
  <c r="G135" i="8"/>
  <c r="N135" i="8" s="1"/>
  <c r="G134" i="8"/>
  <c r="N134" i="8" s="1"/>
  <c r="G133" i="8"/>
  <c r="N133" i="8" s="1"/>
  <c r="G132" i="8"/>
  <c r="N132" i="8" s="1"/>
  <c r="G131" i="8"/>
  <c r="N131" i="8" s="1"/>
  <c r="G130" i="8"/>
  <c r="N130" i="8" s="1"/>
  <c r="G129" i="8"/>
  <c r="N129" i="8" s="1"/>
  <c r="G128" i="8"/>
  <c r="N128" i="8" s="1"/>
  <c r="G127" i="8"/>
  <c r="N127" i="8" s="1"/>
  <c r="G126" i="8"/>
  <c r="N126" i="8" s="1"/>
  <c r="G125" i="8"/>
  <c r="N125" i="8" s="1"/>
  <c r="G124" i="8"/>
  <c r="N124" i="8" s="1"/>
  <c r="G123" i="8"/>
  <c r="N123" i="8" s="1"/>
  <c r="G122" i="8"/>
  <c r="N122" i="8" s="1"/>
  <c r="G121" i="8"/>
  <c r="N121" i="8" s="1"/>
  <c r="G120" i="8"/>
  <c r="N120" i="8" s="1"/>
  <c r="G119" i="8"/>
  <c r="N119" i="8" s="1"/>
  <c r="G118" i="8"/>
  <c r="N118" i="8" s="1"/>
  <c r="G117" i="8"/>
  <c r="N117" i="8" s="1"/>
  <c r="G111" i="8"/>
  <c r="N111" i="8" s="1"/>
  <c r="G110" i="8"/>
  <c r="N110" i="8" s="1"/>
  <c r="G109" i="8"/>
  <c r="N109" i="8" s="1"/>
  <c r="G108" i="8"/>
  <c r="N108" i="8" s="1"/>
  <c r="G107" i="8"/>
  <c r="N107" i="8" s="1"/>
  <c r="G106" i="8"/>
  <c r="N106" i="8" s="1"/>
  <c r="G105" i="8"/>
  <c r="N105" i="8" s="1"/>
  <c r="G104" i="8"/>
  <c r="N104" i="8" s="1"/>
  <c r="G103" i="8"/>
  <c r="N103" i="8" s="1"/>
  <c r="G102" i="8"/>
  <c r="N102" i="8" s="1"/>
  <c r="G101" i="8"/>
  <c r="N101" i="8" s="1"/>
  <c r="G100" i="8"/>
  <c r="N100" i="8" s="1"/>
  <c r="G99" i="8"/>
  <c r="N99" i="8" s="1"/>
  <c r="G98" i="8"/>
  <c r="N98" i="8" s="1"/>
  <c r="G97" i="8"/>
  <c r="N97" i="8" s="1"/>
  <c r="G96" i="8"/>
  <c r="N96" i="8" s="1"/>
  <c r="G95" i="8"/>
  <c r="N95" i="8" s="1"/>
  <c r="G94" i="8"/>
  <c r="N94" i="8" s="1"/>
  <c r="G93" i="8"/>
  <c r="N93" i="8" s="1"/>
  <c r="G92" i="8"/>
  <c r="N92" i="8" s="1"/>
  <c r="G91" i="8"/>
  <c r="N91" i="8" s="1"/>
  <c r="G90" i="8"/>
  <c r="N90" i="8" s="1"/>
  <c r="G89" i="8"/>
  <c r="N89" i="8" s="1"/>
  <c r="G88" i="8"/>
  <c r="N88" i="8" s="1"/>
  <c r="G87" i="8"/>
  <c r="N87" i="8" s="1"/>
  <c r="G86" i="8"/>
  <c r="N86" i="8" s="1"/>
  <c r="G85" i="8"/>
  <c r="N85" i="8" s="1"/>
  <c r="G84" i="8"/>
  <c r="N84" i="8" s="1"/>
  <c r="G83" i="8"/>
  <c r="N83" i="8" s="1"/>
  <c r="G82" i="8"/>
  <c r="N82" i="8" s="1"/>
  <c r="G81" i="8"/>
  <c r="N81" i="8" s="1"/>
  <c r="G80" i="8"/>
  <c r="N80" i="8" s="1"/>
  <c r="G79" i="8"/>
  <c r="N79" i="8" s="1"/>
  <c r="G78" i="8"/>
  <c r="N78" i="8" s="1"/>
  <c r="G77" i="8"/>
  <c r="N77" i="8" s="1"/>
  <c r="G76" i="8"/>
  <c r="N76" i="8" s="1"/>
  <c r="G75" i="8"/>
  <c r="N75" i="8" s="1"/>
  <c r="G74" i="8"/>
  <c r="N74" i="8" s="1"/>
  <c r="G73" i="8"/>
  <c r="N73" i="8" s="1"/>
  <c r="G72" i="8"/>
  <c r="N72" i="8" s="1"/>
  <c r="G71" i="8"/>
  <c r="N71" i="8" s="1"/>
  <c r="G70" i="8"/>
  <c r="N70" i="8" s="1"/>
  <c r="G69" i="8"/>
  <c r="N69" i="8" s="1"/>
  <c r="G68" i="8"/>
  <c r="N68" i="8" s="1"/>
  <c r="G67" i="8"/>
  <c r="N67" i="8" s="1"/>
  <c r="G66" i="8"/>
  <c r="N66" i="8" s="1"/>
  <c r="G65" i="8"/>
  <c r="N65" i="8" s="1"/>
  <c r="G64" i="8"/>
  <c r="N64" i="8" s="1"/>
  <c r="G63" i="8"/>
  <c r="N63" i="8" s="1"/>
  <c r="G62" i="8"/>
  <c r="N62" i="8" s="1"/>
  <c r="G61" i="8"/>
  <c r="N61" i="8" s="1"/>
  <c r="G60" i="8"/>
  <c r="N60" i="8" s="1"/>
  <c r="G59" i="8"/>
  <c r="N59" i="8" s="1"/>
  <c r="G58" i="8"/>
  <c r="N58" i="8" s="1"/>
  <c r="G57" i="8"/>
  <c r="N57" i="8" s="1"/>
  <c r="G56" i="8"/>
  <c r="N56" i="8" s="1"/>
  <c r="G55" i="8"/>
  <c r="N55" i="8" s="1"/>
  <c r="G54" i="8"/>
  <c r="N54" i="8" s="1"/>
  <c r="G53" i="8"/>
  <c r="N53" i="8" s="1"/>
  <c r="G52" i="8"/>
  <c r="N52" i="8" s="1"/>
  <c r="G51" i="8"/>
  <c r="N51" i="8" s="1"/>
  <c r="G50" i="8"/>
  <c r="N50" i="8" s="1"/>
  <c r="G49" i="8"/>
  <c r="N49" i="8" s="1"/>
  <c r="G48" i="8"/>
  <c r="N48" i="8" s="1"/>
  <c r="G47" i="8"/>
  <c r="N47" i="8" s="1"/>
  <c r="G46" i="8"/>
  <c r="N46" i="8" s="1"/>
  <c r="G45" i="8"/>
  <c r="N45" i="8" s="1"/>
  <c r="G44" i="8"/>
  <c r="N44" i="8" s="1"/>
  <c r="G43" i="8"/>
  <c r="N43" i="8" s="1"/>
  <c r="G42" i="8"/>
  <c r="N42" i="8" s="1"/>
  <c r="G41" i="8"/>
  <c r="N41" i="8" s="1"/>
  <c r="G40" i="8"/>
  <c r="N40" i="8" s="1"/>
  <c r="G39" i="8"/>
  <c r="N39" i="8" s="1"/>
  <c r="G38" i="8"/>
  <c r="N38" i="8" s="1"/>
  <c r="G37" i="8"/>
  <c r="N37" i="8" s="1"/>
  <c r="G36" i="8"/>
  <c r="N36" i="8" s="1"/>
  <c r="G35" i="8"/>
  <c r="N35" i="8" s="1"/>
  <c r="G34" i="8"/>
  <c r="N34" i="8" s="1"/>
  <c r="G33" i="8"/>
  <c r="N33" i="8" s="1"/>
  <c r="G32" i="8"/>
  <c r="N32" i="8" s="1"/>
  <c r="G31" i="8"/>
  <c r="N31" i="8" s="1"/>
  <c r="G30" i="8"/>
  <c r="N30" i="8" s="1"/>
  <c r="G29" i="8"/>
  <c r="N29" i="8" s="1"/>
  <c r="G28" i="8"/>
  <c r="N28" i="8" s="1"/>
  <c r="G27" i="8"/>
  <c r="N27" i="8" s="1"/>
  <c r="G26" i="8"/>
  <c r="N26" i="8" s="1"/>
  <c r="G25" i="8"/>
  <c r="N25" i="8" s="1"/>
  <c r="G24" i="8"/>
  <c r="N24" i="8" s="1"/>
  <c r="G23" i="8"/>
  <c r="N23" i="8" s="1"/>
  <c r="G22" i="8"/>
  <c r="N22" i="8" s="1"/>
  <c r="G21" i="8"/>
  <c r="N21" i="8" s="1"/>
  <c r="G20" i="8"/>
  <c r="N20" i="8" s="1"/>
  <c r="G19" i="8"/>
  <c r="N19" i="8" s="1"/>
  <c r="G18" i="8"/>
  <c r="N18" i="8" s="1"/>
  <c r="G17" i="8"/>
  <c r="N17" i="8" s="1"/>
  <c r="G16" i="8"/>
  <c r="N16" i="8" s="1"/>
  <c r="G15" i="8"/>
  <c r="N15" i="8" s="1"/>
  <c r="G14" i="8"/>
  <c r="N14" i="8" s="1"/>
  <c r="G13" i="8"/>
  <c r="N13" i="8" s="1"/>
  <c r="G12" i="8"/>
  <c r="N12" i="8" s="1"/>
  <c r="G11" i="8"/>
  <c r="N11" i="8" s="1"/>
  <c r="G10" i="8"/>
  <c r="N10" i="8" s="1"/>
  <c r="G9" i="8"/>
  <c r="N9" i="8" s="1"/>
  <c r="G156" i="4"/>
  <c r="N156" i="4" s="1"/>
  <c r="G155" i="4"/>
  <c r="N155" i="4" s="1"/>
  <c r="G154" i="4"/>
  <c r="N154" i="4" s="1"/>
  <c r="G153" i="4"/>
  <c r="N153" i="4" s="1"/>
  <c r="G152" i="4"/>
  <c r="N152" i="4" s="1"/>
  <c r="G151" i="4"/>
  <c r="N151" i="4" s="1"/>
  <c r="G150" i="4"/>
  <c r="G149" i="4"/>
  <c r="G148" i="4"/>
  <c r="G147" i="4"/>
  <c r="G146" i="4"/>
  <c r="G145" i="4"/>
  <c r="G144" i="4"/>
  <c r="G143" i="4"/>
  <c r="G142" i="4"/>
  <c r="G141" i="4"/>
  <c r="G140" i="4"/>
  <c r="G139" i="4"/>
  <c r="G138" i="4"/>
  <c r="G137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G124" i="4"/>
  <c r="G123" i="4"/>
  <c r="G122" i="4"/>
  <c r="G121" i="4"/>
  <c r="G120" i="4"/>
  <c r="G119" i="4"/>
  <c r="G118" i="4"/>
  <c r="G117" i="4"/>
  <c r="N117" i="4" s="1"/>
  <c r="G111" i="4"/>
  <c r="N111" i="4" s="1"/>
  <c r="G110" i="4"/>
  <c r="N110" i="4" s="1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6"/>
  <c r="G8" i="8"/>
  <c r="N8" i="8" s="1"/>
  <c r="G8" i="4"/>
  <c r="N8" i="4" s="1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54" i="7"/>
  <c r="N54" i="7" s="1"/>
  <c r="G53" i="7"/>
  <c r="N53" i="7" s="1"/>
  <c r="G52" i="7"/>
  <c r="N52" i="7" s="1"/>
  <c r="G51" i="7"/>
  <c r="N51" i="7" s="1"/>
  <c r="G50" i="7"/>
  <c r="N50" i="7" s="1"/>
  <c r="G49" i="7"/>
  <c r="N49" i="7" s="1"/>
  <c r="G48" i="7"/>
  <c r="N48" i="7" s="1"/>
  <c r="G47" i="7"/>
  <c r="N47" i="7" s="1"/>
  <c r="G46" i="7"/>
  <c r="N46" i="7" s="1"/>
  <c r="G45" i="7"/>
  <c r="N45" i="7" s="1"/>
  <c r="G44" i="7"/>
  <c r="N44" i="7" s="1"/>
  <c r="G43" i="7"/>
  <c r="N43" i="7" s="1"/>
  <c r="G42" i="7"/>
  <c r="N42" i="7" s="1"/>
  <c r="G41" i="7"/>
  <c r="N41" i="7" s="1"/>
  <c r="G40" i="7"/>
  <c r="N40" i="7" s="1"/>
  <c r="G39" i="7"/>
  <c r="N39" i="7" s="1"/>
  <c r="G38" i="7"/>
  <c r="N38" i="7" s="1"/>
  <c r="G37" i="7"/>
  <c r="N37" i="7" s="1"/>
  <c r="G36" i="7"/>
  <c r="N36" i="7" s="1"/>
  <c r="G35" i="7"/>
  <c r="N35" i="7" s="1"/>
  <c r="G34" i="7"/>
  <c r="N34" i="7" s="1"/>
  <c r="G33" i="7"/>
  <c r="N33" i="7" s="1"/>
  <c r="G32" i="7"/>
  <c r="N32" i="7" s="1"/>
  <c r="G31" i="7"/>
  <c r="N31" i="7" s="1"/>
  <c r="G30" i="7"/>
  <c r="N30" i="7" s="1"/>
  <c r="G29" i="7"/>
  <c r="N29" i="7" s="1"/>
  <c r="G27" i="7"/>
  <c r="N27" i="7" s="1"/>
  <c r="G26" i="7"/>
  <c r="N26" i="7" s="1"/>
  <c r="G25" i="7"/>
  <c r="N25" i="7" s="1"/>
  <c r="G24" i="7"/>
  <c r="N24" i="7" s="1"/>
  <c r="G23" i="7"/>
  <c r="N23" i="7" s="1"/>
  <c r="G22" i="7"/>
  <c r="N22" i="7" s="1"/>
  <c r="G21" i="7"/>
  <c r="N21" i="7" s="1"/>
  <c r="G20" i="7"/>
  <c r="N20" i="7" s="1"/>
  <c r="G19" i="7"/>
  <c r="N19" i="7" s="1"/>
  <c r="G18" i="7"/>
  <c r="N18" i="7" s="1"/>
  <c r="G17" i="7"/>
  <c r="N17" i="7" s="1"/>
  <c r="G16" i="7"/>
  <c r="N16" i="7" s="1"/>
  <c r="G15" i="7"/>
  <c r="N15" i="7" s="1"/>
  <c r="G14" i="7"/>
  <c r="N14" i="7" s="1"/>
  <c r="G13" i="7"/>
  <c r="N13" i="7" s="1"/>
  <c r="G12" i="7"/>
  <c r="N12" i="7" s="1"/>
  <c r="G11" i="7"/>
  <c r="N11" i="7" s="1"/>
  <c r="G10" i="7"/>
  <c r="N10" i="7" s="1"/>
  <c r="G9" i="7"/>
  <c r="N9" i="7" s="1"/>
  <c r="G54" i="9"/>
  <c r="N54" i="9" s="1"/>
  <c r="G53" i="9"/>
  <c r="N53" i="9" s="1"/>
  <c r="G52" i="9"/>
  <c r="N52" i="9" s="1"/>
  <c r="G51" i="9"/>
  <c r="N51" i="9" s="1"/>
  <c r="G50" i="9"/>
  <c r="N50" i="9" s="1"/>
  <c r="G49" i="9"/>
  <c r="N49" i="9" s="1"/>
  <c r="G48" i="9"/>
  <c r="N48" i="9" s="1"/>
  <c r="G47" i="9"/>
  <c r="N47" i="9" s="1"/>
  <c r="G46" i="9"/>
  <c r="N46" i="9" s="1"/>
  <c r="G45" i="9"/>
  <c r="N45" i="9" s="1"/>
  <c r="G44" i="9"/>
  <c r="N44" i="9" s="1"/>
  <c r="G43" i="9"/>
  <c r="N43" i="9" s="1"/>
  <c r="G42" i="9"/>
  <c r="N42" i="9" s="1"/>
  <c r="G41" i="9"/>
  <c r="N41" i="9" s="1"/>
  <c r="G40" i="9"/>
  <c r="N40" i="9" s="1"/>
  <c r="G39" i="9"/>
  <c r="N39" i="9" s="1"/>
  <c r="G38" i="9"/>
  <c r="N38" i="9" s="1"/>
  <c r="G37" i="9"/>
  <c r="N37" i="9" s="1"/>
  <c r="G36" i="9"/>
  <c r="N36" i="9" s="1"/>
  <c r="G35" i="9"/>
  <c r="N35" i="9" s="1"/>
  <c r="G34" i="9"/>
  <c r="N34" i="9" s="1"/>
  <c r="G33" i="9"/>
  <c r="N33" i="9" s="1"/>
  <c r="G32" i="9"/>
  <c r="N32" i="9" s="1"/>
  <c r="G31" i="9"/>
  <c r="N31" i="9" s="1"/>
  <c r="G30" i="9"/>
  <c r="N30" i="9" s="1"/>
  <c r="G29" i="9"/>
  <c r="N29" i="9" s="1"/>
  <c r="G27" i="9"/>
  <c r="N27" i="9" s="1"/>
  <c r="G26" i="9"/>
  <c r="N26" i="9" s="1"/>
  <c r="G25" i="9"/>
  <c r="N25" i="9" s="1"/>
  <c r="G24" i="9"/>
  <c r="N24" i="9" s="1"/>
  <c r="G23" i="9"/>
  <c r="N23" i="9" s="1"/>
  <c r="G22" i="9"/>
  <c r="N22" i="9" s="1"/>
  <c r="G21" i="9"/>
  <c r="N21" i="9" s="1"/>
  <c r="G20" i="9"/>
  <c r="N20" i="9" s="1"/>
  <c r="G19" i="9"/>
  <c r="N19" i="9" s="1"/>
  <c r="G18" i="9"/>
  <c r="N18" i="9" s="1"/>
  <c r="G17" i="9"/>
  <c r="N17" i="9" s="1"/>
  <c r="G16" i="9"/>
  <c r="N16" i="9" s="1"/>
  <c r="G15" i="9"/>
  <c r="N15" i="9" s="1"/>
  <c r="G14" i="9"/>
  <c r="N14" i="9" s="1"/>
  <c r="G13" i="9"/>
  <c r="N13" i="9" s="1"/>
  <c r="G12" i="9"/>
  <c r="N12" i="9" s="1"/>
  <c r="G11" i="9"/>
  <c r="N11" i="9" s="1"/>
  <c r="G10" i="9"/>
  <c r="N10" i="9" s="1"/>
  <c r="G9" i="9"/>
  <c r="N9" i="9" s="1"/>
  <c r="N55" i="9" l="1"/>
  <c r="N55" i="7"/>
  <c r="G55" i="9"/>
  <c r="G160" i="4"/>
  <c r="G160" i="6"/>
  <c r="N160" i="8"/>
  <c r="G160" i="8"/>
  <c r="D55" i="9"/>
  <c r="C55" i="9"/>
  <c r="J55" i="7"/>
  <c r="I55" i="7"/>
  <c r="H55" i="7"/>
  <c r="G55" i="7"/>
  <c r="F55" i="7"/>
  <c r="E55" i="7"/>
  <c r="D55" i="7"/>
  <c r="N8" i="6"/>
  <c r="N160" i="6" s="1"/>
  <c r="M55" i="5"/>
  <c r="L55" i="5"/>
  <c r="K55" i="5"/>
  <c r="J55" i="5"/>
  <c r="I55" i="5"/>
  <c r="H55" i="5"/>
  <c r="F55" i="5"/>
  <c r="E55" i="5"/>
  <c r="D55" i="5"/>
  <c r="C55" i="5"/>
  <c r="N54" i="5"/>
  <c r="N53" i="5"/>
  <c r="N52" i="5"/>
  <c r="N51" i="5"/>
  <c r="N50" i="5"/>
  <c r="N49" i="5"/>
  <c r="N48" i="5"/>
  <c r="N47" i="5"/>
  <c r="N46" i="5"/>
  <c r="N45" i="5"/>
  <c r="N44" i="5"/>
  <c r="N43" i="5"/>
  <c r="N42" i="5"/>
  <c r="N41" i="5"/>
  <c r="N40" i="5"/>
  <c r="N39" i="5"/>
  <c r="N38" i="5"/>
  <c r="N37" i="5"/>
  <c r="N36" i="5"/>
  <c r="N35" i="5"/>
  <c r="N34" i="5"/>
  <c r="N33" i="5"/>
  <c r="N32" i="5"/>
  <c r="N31" i="5"/>
  <c r="N30" i="5"/>
  <c r="N29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G55" i="5"/>
  <c r="N150" i="4"/>
  <c r="N149" i="4"/>
  <c r="N148" i="4"/>
  <c r="N147" i="4"/>
  <c r="N146" i="4"/>
  <c r="N145" i="4"/>
  <c r="N144" i="4"/>
  <c r="N143" i="4"/>
  <c r="N142" i="4"/>
  <c r="N141" i="4"/>
  <c r="N140" i="4"/>
  <c r="N139" i="4"/>
  <c r="N138" i="4"/>
  <c r="N137" i="4"/>
  <c r="N136" i="4"/>
  <c r="N135" i="4"/>
  <c r="N134" i="4"/>
  <c r="N133" i="4"/>
  <c r="N132" i="4"/>
  <c r="N131" i="4"/>
  <c r="N130" i="4"/>
  <c r="N129" i="4"/>
  <c r="N128" i="4"/>
  <c r="N127" i="4"/>
  <c r="N126" i="4"/>
  <c r="N125" i="4"/>
  <c r="N124" i="4"/>
  <c r="N123" i="4"/>
  <c r="N122" i="4"/>
  <c r="N121" i="4"/>
  <c r="N120" i="4"/>
  <c r="N119" i="4"/>
  <c r="N118" i="4"/>
  <c r="N109" i="4"/>
  <c r="N108" i="4"/>
  <c r="N107" i="4"/>
  <c r="N106" i="4"/>
  <c r="N105" i="4"/>
  <c r="N104" i="4"/>
  <c r="N103" i="4"/>
  <c r="N102" i="4"/>
  <c r="N101" i="4"/>
  <c r="N100" i="4"/>
  <c r="N99" i="4"/>
  <c r="N98" i="4"/>
  <c r="N97" i="4"/>
  <c r="N96" i="4"/>
  <c r="N95" i="4"/>
  <c r="N94" i="4"/>
  <c r="N93" i="4"/>
  <c r="N92" i="4"/>
  <c r="N91" i="4"/>
  <c r="N90" i="4"/>
  <c r="N89" i="4"/>
  <c r="N88" i="4"/>
  <c r="N87" i="4"/>
  <c r="N86" i="4"/>
  <c r="N85" i="4"/>
  <c r="N84" i="4"/>
  <c r="N83" i="4"/>
  <c r="N82" i="4"/>
  <c r="N81" i="4"/>
  <c r="N80" i="4"/>
  <c r="N79" i="4"/>
  <c r="N78" i="4"/>
  <c r="N77" i="4"/>
  <c r="N76" i="4"/>
  <c r="N75" i="4"/>
  <c r="N74" i="4"/>
  <c r="N73" i="4"/>
  <c r="N72" i="4"/>
  <c r="N71" i="4"/>
  <c r="N70" i="4"/>
  <c r="N69" i="4"/>
  <c r="N68" i="4"/>
  <c r="N67" i="4"/>
  <c r="N66" i="4"/>
  <c r="N65" i="4"/>
  <c r="N64" i="4"/>
  <c r="N63" i="4"/>
  <c r="N62" i="4"/>
  <c r="N61" i="4"/>
  <c r="N60" i="4"/>
  <c r="N59" i="4"/>
  <c r="N58" i="4"/>
  <c r="N57" i="4"/>
  <c r="N56" i="4"/>
  <c r="N55" i="4"/>
  <c r="N54" i="4"/>
  <c r="N53" i="4"/>
  <c r="N52" i="4"/>
  <c r="N51" i="4"/>
  <c r="N50" i="4"/>
  <c r="N49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160" i="4" l="1"/>
  <c r="N55" i="5"/>
</calcChain>
</file>

<file path=xl/sharedStrings.xml><?xml version="1.0" encoding="utf-8"?>
<sst xmlns="http://schemas.openxmlformats.org/spreadsheetml/2006/main" count="957" uniqueCount="222">
  <si>
    <t/>
  </si>
  <si>
    <t>GENEL BÜTÇE KAPSAMINDAKİ KAMU İDARELERİ (I SAYILI CETVEL)</t>
  </si>
  <si>
    <t>(TL)</t>
  </si>
  <si>
    <t>İDARELER</t>
  </si>
  <si>
    <t>PERSONEL GİDERLERİ</t>
  </si>
  <si>
    <t>SOS. GÜV. DEV. PRİMİ GİD.</t>
  </si>
  <si>
    <t>MAL VE HİZMET ALIM GİDERLERİ</t>
  </si>
  <si>
    <t>FAİZ GİDERLERİ</t>
  </si>
  <si>
    <t>CARİ TRANSFERLER</t>
  </si>
  <si>
    <t>SERMAYE GİDERLERİ</t>
  </si>
  <si>
    <t>SERMAYE TRANSFERLERİ</t>
  </si>
  <si>
    <t>BORÇ VERME</t>
  </si>
  <si>
    <t>YEDEK ÖDENEK</t>
  </si>
  <si>
    <t>TOPLAM</t>
  </si>
  <si>
    <t>DİĞER</t>
  </si>
  <si>
    <t>TEDAVİ VE İLAÇ GİDERLERİ</t>
  </si>
  <si>
    <t>CUMHURBAŞKANLIĞI</t>
  </si>
  <si>
    <t>TÜRKİYE BÜYÜK MİLLET MECLİSİ</t>
  </si>
  <si>
    <t>ANAYASA MAHKEMESİ</t>
  </si>
  <si>
    <t>YARGITAY</t>
  </si>
  <si>
    <t>DANIŞTAY</t>
  </si>
  <si>
    <t>SAYIŞTAY</t>
  </si>
  <si>
    <t>BAŞBAKANLIK</t>
  </si>
  <si>
    <t>MİLLİ İSTİHBARAT TEŞKİLATI MÜSTEŞARLIĞI</t>
  </si>
  <si>
    <t>BASIN-YAYIN VE ENFORMASYON GENEL MÜDÜRLÜĞÜ</t>
  </si>
  <si>
    <t>HAZİNE MÜSTEŞARLIĞI</t>
  </si>
  <si>
    <t>DİYANET İŞLERİ BAŞKANLIĞI</t>
  </si>
  <si>
    <t>AFET VE ACİL DURUM YÖNETİMİ BAŞKANLIĞI</t>
  </si>
  <si>
    <t>KAMU DÜZENİ VE GÜVENLİĞİ MÜSTEŞARLIĞI</t>
  </si>
  <si>
    <t>ADALET BAKANLIĞI</t>
  </si>
  <si>
    <t>MİLLİ SAVUNMA BAKANLIĞI</t>
  </si>
  <si>
    <t>İÇİŞLERİ BAKANLIĞI</t>
  </si>
  <si>
    <t>JANDARMA GENEL KOMUTANLIĞI</t>
  </si>
  <si>
    <t>DIŞİŞLERİ BAKANLIĞI</t>
  </si>
  <si>
    <t>MALİYE BAKANLIĞI</t>
  </si>
  <si>
    <t>GELİR İDARESİ BAŞKANLIĞI</t>
  </si>
  <si>
    <t>MİLLİ EĞİTİM BAKANLIĞI</t>
  </si>
  <si>
    <t>SAĞLIK BAKANLIĞI</t>
  </si>
  <si>
    <t>ÇALIŞMA VE SOSYAL GÜVENLİK BAKANLIĞI</t>
  </si>
  <si>
    <t>DEVLET PERSONEL BAŞKANLIĞI</t>
  </si>
  <si>
    <t>ENERJİ VE TABİİ KAYNAKLAR BAKANLIĞI</t>
  </si>
  <si>
    <t>KÜLTÜR VE TURİZM BAKANLIĞI</t>
  </si>
  <si>
    <t>HAKİMLER VE SAVCILAR YÜKSEK KURULU</t>
  </si>
  <si>
    <t>AİLE VE SOSYAL POLİTİKALAR BAKANLIĞI</t>
  </si>
  <si>
    <t>AVRUPA BİRLİĞİ BAKANLIĞI</t>
  </si>
  <si>
    <t>BİLİM, SANAYİ VE TEKNOLOJİ BAKANLIĞI</t>
  </si>
  <si>
    <t>ÇEVRE VE ŞEHİRCİLİK BAKANLIĞI</t>
  </si>
  <si>
    <t>TAPU VE KADASTRO GENEL MÜDÜRLÜĞÜ</t>
  </si>
  <si>
    <t>EKONOMİ BAKANLIĞI</t>
  </si>
  <si>
    <t>GENÇLİK VE SPOR BAKANLIĞI</t>
  </si>
  <si>
    <t>GIDA, TARIM VE HAYVANCILIK BAKANLIĞI</t>
  </si>
  <si>
    <t>GÜMRÜK VE TİCARET BAKANLIĞI</t>
  </si>
  <si>
    <t>KALKINMA BAKANLIĞI</t>
  </si>
  <si>
    <t>ORMAN VE SU İŞLERİ BAKANLIĞI</t>
  </si>
  <si>
    <t>DEVLET SU İŞLERİ GENEL MÜDÜRLÜĞÜ</t>
  </si>
  <si>
    <t>GENEL BÜTÇE KAPSAMINDAKİ KAMU İDARELERİ TOPLAMI</t>
  </si>
  <si>
    <t>NOT: Genel bütçe kapsamındaki kamu idarelerinin ödenek teklif tavanlarına, özel bütçeli idarelere yapılacak hazine yardımı dahil edilmemiştir.</t>
  </si>
  <si>
    <t>ÖZEL BÜTÇELİ İDARELER (II SAYILI CETVEL)</t>
  </si>
  <si>
    <t>YÜKSEKÖĞRETİM KURULU</t>
  </si>
  <si>
    <t>HACETTEPE ÜNİVERSİTESİ</t>
  </si>
  <si>
    <t>İSTANBUL ÜNİVERSİTESİ</t>
  </si>
  <si>
    <t>İSTANBUL TEKNİK ÜNİVERSİTESİ</t>
  </si>
  <si>
    <t>MİMAR SİNAN GÜZEL SANATLAR ÜNİVERSİTESİ</t>
  </si>
  <si>
    <t>ANADOLU ÜNİVERSİTESİ</t>
  </si>
  <si>
    <t>ERCİYES ÜNİVERSİTESİ</t>
  </si>
  <si>
    <t>YÜZÜNCÜ YIL ÜNİVERSİTESİ</t>
  </si>
  <si>
    <t>İZMİR YÜKSEK TEKNOLOJİ ENSTİTÜSÜ</t>
  </si>
  <si>
    <t>BALIKESİR ÜNİVERSİTESİ</t>
  </si>
  <si>
    <t>KOCAELİ ÜNİVERSİTESİ</t>
  </si>
  <si>
    <t>ÇANAKKALE ONSEKİZ MART ÜNİVERSİTESİ</t>
  </si>
  <si>
    <t>GAZİOSMANPAŞA ÜNİVERSİTESİ</t>
  </si>
  <si>
    <t>AHİ EVRAN ÜNİVERSİTESİ</t>
  </si>
  <si>
    <t>KASTAMONU ÜNİVERSİTESİ</t>
  </si>
  <si>
    <t>DÜZCE ÜNİVERSİTESİ</t>
  </si>
  <si>
    <t>MEHMET AKİF ERSOY ÜNİVERSİTESİ</t>
  </si>
  <si>
    <t>UŞAK ÜNİVERSİTESİ</t>
  </si>
  <si>
    <t>NAMIK KEMAL ÜNİVERSİTESİ</t>
  </si>
  <si>
    <t>ERZİNCAN ÜNİVERSİTESİ</t>
  </si>
  <si>
    <t>AKSARAY ÜNİVERSİTESİ</t>
  </si>
  <si>
    <t>GİRESUN ÜNİVERSİTESİ</t>
  </si>
  <si>
    <t>HİTİT ÜNİVERSİTESİ</t>
  </si>
  <si>
    <t>BOZOK ÜNİVERSİTESİ</t>
  </si>
  <si>
    <t>ADIYAMAN ÜNİVERSİTESİ</t>
  </si>
  <si>
    <t>ORDU ÜNİVERSİTESİ</t>
  </si>
  <si>
    <t>AMASYA ÜNİVERSİTESİ</t>
  </si>
  <si>
    <t>KARAMANOĞLU MEHMETBEY ÜNİVERSİTESİ</t>
  </si>
  <si>
    <t>AĞRI İBRAHİM ÇEÇEN ÜNİVERSİTESİ</t>
  </si>
  <si>
    <t>SİNOP ÜNİVERSİTESİ</t>
  </si>
  <si>
    <t>SİİRT ÜNİVERSİTESİ</t>
  </si>
  <si>
    <t>KARABÜK ÜNİVERSİTESİ</t>
  </si>
  <si>
    <t>KİLİS 7 ARALIK ÜNİVERSİTESİ</t>
  </si>
  <si>
    <t>ÇANKIRI KARATEKİN ÜNİVERSİTESİ</t>
  </si>
  <si>
    <t>ARTVİN ÇORUH ÜNİVERSİTESİ</t>
  </si>
  <si>
    <t>BİTLİS EREN ÜNİVERSİTESİ</t>
  </si>
  <si>
    <t>KIRKLARELİ ÜNİVERSİTESİ</t>
  </si>
  <si>
    <t>OSMANİYE KORKUT ATA ÜNİVERSİTESİ</t>
  </si>
  <si>
    <t>BİNGÖL ÜNİVERSİTESİ</t>
  </si>
  <si>
    <t>MUŞ ALPARSLAN ÜNİVERSİTESİ</t>
  </si>
  <si>
    <t>MARDİN ARTUKLU ÜNİVERSİTESİ</t>
  </si>
  <si>
    <t>BATMAN ÜNİVERSİTESİ</t>
  </si>
  <si>
    <t>ARDAHAN ÜNİVERSİTESİ</t>
  </si>
  <si>
    <t>BARTIN ÜNİVERSİTESİ</t>
  </si>
  <si>
    <t>BAYBURT ÜNİVERSİTESİ</t>
  </si>
  <si>
    <t>GÜMÜŞHANE ÜNİVERSİTESİ</t>
  </si>
  <si>
    <t>HAKKARİ ÜNİVERSİTESİ</t>
  </si>
  <si>
    <t>IĞDIR ÜNİVERSİTESİ</t>
  </si>
  <si>
    <t>ŞIRNAK ÜNİVERSİTESİ</t>
  </si>
  <si>
    <t>YALOVA ÜNİVERSİTESİ</t>
  </si>
  <si>
    <t>TÜRK ALMAN ÜNİVERSİTESİ</t>
  </si>
  <si>
    <t>BURSA TEKNİK ÜNİVERSİTESİ</t>
  </si>
  <si>
    <t>İSTANBUL MEDENİYET ÜNİVERSİTESİ</t>
  </si>
  <si>
    <t>İZMİR KATİP ÇELEBİ ÜNİVERSİTESİ</t>
  </si>
  <si>
    <t>ERZURUM TEKNİK ÜNİVERSİTESİ</t>
  </si>
  <si>
    <t>ÖLÇME SEÇME VE YERLEŞTİRME MERKEZİ BAŞKANLIĞI</t>
  </si>
  <si>
    <t>ATATÜRK KÜLTÜR, DİL VE TARİH YÜKSEK KURUMU</t>
  </si>
  <si>
    <t>ATATÜRK ARAŞTIRMA MERKEZİ</t>
  </si>
  <si>
    <t>ATATÜRK KÜLTÜR MERKEZİ</t>
  </si>
  <si>
    <t>TÜRK DİL KURUMU</t>
  </si>
  <si>
    <t>TÜRK TARİH KURUMU</t>
  </si>
  <si>
    <t>TÜRKİYE VE ORTA DOĞU AMME İDARESİ ENSTİTÜSÜ</t>
  </si>
  <si>
    <t>TÜRKİYE BİLİMSEL VE TEKNOLOJİK ARAŞTIRMA KURUMU</t>
  </si>
  <si>
    <t>SPOR GENEL MÜDÜRLÜĞÜ</t>
  </si>
  <si>
    <t>DEVLET TİYATROLARI GENEL MÜDÜRLÜĞÜ</t>
  </si>
  <si>
    <t>DEVLET OPERA VE BALESİ GENEL MÜDÜRLÜĞÜ</t>
  </si>
  <si>
    <t>ORMAN GENEL MÜDÜRLÜĞÜ</t>
  </si>
  <si>
    <t>VAKIFLAR GENEL MÜDÜRLÜĞÜ</t>
  </si>
  <si>
    <t>TÜRK AKREDİTASYON KURUMU</t>
  </si>
  <si>
    <t>TÜRK STANDARTLARI ENSTİTÜSÜ</t>
  </si>
  <si>
    <t>TÜRK PATENT ENSTİTÜSÜ</t>
  </si>
  <si>
    <t>ULUSAL BOR ARAŞTIRMA ENSTİTÜSÜ</t>
  </si>
  <si>
    <t>TÜRKİYE ATOM ENERJİSİ KURUMU</t>
  </si>
  <si>
    <t>SAVUNMA SANAYİ MÜSTEŞARLIĞI</t>
  </si>
  <si>
    <t>KÜÇÜK VE ORTA ÖLÇEKLİ İŞLETMELERİ GELİŞTİRME VE DESTEKLEME İDARESİ BAŞKANLIĞI</t>
  </si>
  <si>
    <t>ÖZELLEŞTİRME İDARESİ BAŞKANLIĞI</t>
  </si>
  <si>
    <t>MADEN TETKİK VE ARAMA GENEL MÜDÜRLÜĞÜ</t>
  </si>
  <si>
    <t>CEZA VE İNFAZ KURUMLARI İLE TUTUKEVLERİ İŞ YURTLARI KURUMU</t>
  </si>
  <si>
    <t>SİVİL HAVACILIK GENEL MÜDÜRLÜĞÜ</t>
  </si>
  <si>
    <t>YURTDIŞI TÜRKLER VE AKRABA TOPLULUKLAR BAŞKANLIĞI</t>
  </si>
  <si>
    <t>DOĞU ANADOLU PROJESİ BÖLGE KALKINMA İDARESİ BAŞKANLIĞI</t>
  </si>
  <si>
    <t>KONYA OVASI PROJESİ BÖLGE KALKINMA İDARESİ BAŞKANLIĞI</t>
  </si>
  <si>
    <t>DOĞU KARADENİZ PROJESİ BÖLGE KALKINMA İDARESİ BAŞKANLIĞI</t>
  </si>
  <si>
    <t>ÖZEL BÜTÇELİ İDARELER TOPLAMI</t>
  </si>
  <si>
    <t>TÜRKİYE KAMU HASTANELERİ KURUMU</t>
  </si>
  <si>
    <t>TÜRKİYE HALK SAĞLIĞI KURUMU</t>
  </si>
  <si>
    <t>METEOROLOJİ GENEL MÜDÜRLÜĞÜ</t>
  </si>
  <si>
    <t>ULAŞTIRMA, DENİZCİLİK VE HABERLEŞME BAKANLIĞI</t>
  </si>
  <si>
    <t>MUĞLA SITKI KOÇMAN ÜNİVERSİTESİ</t>
  </si>
  <si>
    <t>RECEP TAYYİP ERDOĞAN ÜNİVERSİTESİ</t>
  </si>
  <si>
    <t>BİLECİK ŞEYH EDEBALİ ÜNİVERSİTESİ</t>
  </si>
  <si>
    <t>NECMETTİN ERBAKAN ÜNİVERSİTESİ</t>
  </si>
  <si>
    <t>ABDULLAH GÜL ÜNİVERSİTESİ</t>
  </si>
  <si>
    <t>ADANA BİLİM VE TEKNOLOJİ ÜNİVERSİTESİ</t>
  </si>
  <si>
    <t>TÜRK İŞBİRLİĞİ VE KOORDİNASYON AJANSI BAŞKANLIĞI</t>
  </si>
  <si>
    <t>TÜRKİYE SU ENSTİTÜSÜ</t>
  </si>
  <si>
    <t>TÜRKİYE İLAÇ VE TIBBİ CİHAZ KURUMU</t>
  </si>
  <si>
    <t>GÖÇ İDARESİ GENEL MÜDÜRLÜĞÜ</t>
  </si>
  <si>
    <t>TÜRKİYE İSTATİSTİK KURUMU</t>
  </si>
  <si>
    <t>ANKARA SOSYAL BİLİMLER ÜNİVERSİTESİ</t>
  </si>
  <si>
    <t>TÜRKİYE BİLİMLER AKADEMİSİ</t>
  </si>
  <si>
    <t>YÜKSEK ÖĞRENİM KREDİ VE YURTLAR KURUMU</t>
  </si>
  <si>
    <t>GAP BÖLGE KALKINMA İDARESİ</t>
  </si>
  <si>
    <t>MESLEKİ YETERLİLİK KURUMU</t>
  </si>
  <si>
    <t>KAMU DENETÇİLİĞİ KURUMU</t>
  </si>
  <si>
    <t>2017 YILI BÜTÇESİ ÖDENEK TEKLİF TAVANLARI</t>
  </si>
  <si>
    <t>NEVŞEHİR HACI BEKTAŞ VELİ ÜNİVERSİTESİ</t>
  </si>
  <si>
    <t>TÜRKİYE YAZMA ESERLER KURUMU BAŞKANLIĞI</t>
  </si>
  <si>
    <t>MİLLİ GÜVENLİK KURULU GENEL SEKRETERLİĞİ</t>
  </si>
  <si>
    <t>EMNİYET GENEL MÜDÜRLÜĞÜ</t>
  </si>
  <si>
    <t>SAHİL GÜVENLİK KOMUTANLIĞI</t>
  </si>
  <si>
    <t>TÜRKİYE ADALET AKADEMİSİ</t>
  </si>
  <si>
    <t>TÜRKİYE HUDUT VE SAHİLLER SAĞLIK GENEL MÜDÜRLÜĞÜ</t>
  </si>
  <si>
    <t>KARAYOLLARI GENEL MÜDÜRLÜĞÜ</t>
  </si>
  <si>
    <t>TÜRKİYE SAĞLIK ENSTİTÜLERİ BAŞKANLIĞI</t>
  </si>
  <si>
    <t>ANKARA ÜNİVERSİTESİ</t>
  </si>
  <si>
    <t>ORTA DOĞU TEKNİK ÜNİVERSİTESİ</t>
  </si>
  <si>
    <t>GAZİ ÜNİVERSİTESİ</t>
  </si>
  <si>
    <t>BOĞAZİÇİ ÜNİVERSİTESİ</t>
  </si>
  <si>
    <t>MARMARA ÜNİVERSİTESİ</t>
  </si>
  <si>
    <t>YILDIZ TEKNİK ÜNİVERSİTESİ</t>
  </si>
  <si>
    <t>EGE ÜNİVERSİTESİ</t>
  </si>
  <si>
    <t>DOKUZ EYLÜL ÜNİVERSİTESİ</t>
  </si>
  <si>
    <t>TRAKYA ÜNİVERSİTESİ</t>
  </si>
  <si>
    <t>ULUDAĞ ÜNİVERSİTESİ</t>
  </si>
  <si>
    <t>SELÇUK ÜNİVERSİTESİ</t>
  </si>
  <si>
    <t>AKDENİZ ÜNİVERSİTESİ</t>
  </si>
  <si>
    <t>CUMHURİYET ÜNİVERSİTESİ</t>
  </si>
  <si>
    <t>ÇUKUROVA ÜNİVERSİTESİ</t>
  </si>
  <si>
    <t>ONDOKUZ MAYIS ÜNİVERSİTESİ</t>
  </si>
  <si>
    <t>KARADENİZ TEKNİK ÜNİVERSİTESİ</t>
  </si>
  <si>
    <t>ATATÜRK ÜNİVERSİTESİ</t>
  </si>
  <si>
    <t>İNÖNÜ ÜNİVERSİTESİ</t>
  </si>
  <si>
    <t>FIRAT ÜNİVERSİTESİ</t>
  </si>
  <si>
    <t>DİCLE ÜNİVERSİTESİ</t>
  </si>
  <si>
    <t>GAZİANTEP ÜNİVERSİTESİ</t>
  </si>
  <si>
    <t>GEBZE TEKNİK ÜNİVERSİTESİ</t>
  </si>
  <si>
    <t>HARRAN ÜNİVERSİTESİ</t>
  </si>
  <si>
    <t>SÜLEYMAN DEMİREL ÜNİVERSİTESİ</t>
  </si>
  <si>
    <t>ADNAN MENDERES ÜNİVERSİTESİ</t>
  </si>
  <si>
    <t>BÜLENT ECEVİT ÜNİVERSİTESİ</t>
  </si>
  <si>
    <t>MERSİN ÜNİVERSİTESİ</t>
  </si>
  <si>
    <t>PAMUKKALE ÜNİVERSİTESİ</t>
  </si>
  <si>
    <t>SAKARYA ÜNİVERSİTESİ</t>
  </si>
  <si>
    <t>ABANT İZZET BAYSAL ÜNİVERSİTESİ</t>
  </si>
  <si>
    <t>MUSTAFA KEMAL ÜNİVERSİTESİ</t>
  </si>
  <si>
    <t>AFYON KOCATEPE ÜNİVERSİTESİ</t>
  </si>
  <si>
    <t>KAFKAS ÜNİVERSİTESİ</t>
  </si>
  <si>
    <t>DUMLUPINAR ÜNİVERSİTESİ</t>
  </si>
  <si>
    <t>KAHRAMANMARAŞ SÜTÇÜ İMAM ÜNİVERSİTESİ</t>
  </si>
  <si>
    <t>KIRIKKALE ÜNİVERSİTESİ</t>
  </si>
  <si>
    <t>ESKİŞEHİR OSMANGAZİ ÜNİVERSİTESİ</t>
  </si>
  <si>
    <t>GALATASARAY ÜNİVERSİTESİ</t>
  </si>
  <si>
    <t>SAĞLIK BİLİMLERİ ÜNİVERSİTESİ</t>
  </si>
  <si>
    <t>BANDIRMA ONYEDİ EYLÜL ÜNİVERSİTESİ</t>
  </si>
  <si>
    <t>İSKENDERUN TEKNİK ÜNİVERSİTESİ</t>
  </si>
  <si>
    <t>ALANYA ALAADDİN KEYKUBAT ÜNİVERSİTESİ</t>
  </si>
  <si>
    <t>2018 YILI BÜTÇESİ ÖDENEK TEKLİF TAVANLARI</t>
  </si>
  <si>
    <t>2019 YILI BÜTÇESİ ÖDENEK TEKLİF TAVANLARI</t>
  </si>
  <si>
    <t>TÜRKİYE İNSAN HAKLARI VE EŞİTLİK KURUMU</t>
  </si>
  <si>
    <t>MANİSA CELAL BAYAR ÜNİVERSİTESİ</t>
  </si>
  <si>
    <t>ÖMER HALİSDEMİR ÜNİVERSİTESİ</t>
  </si>
  <si>
    <t>MUNZUR ÜNİVERSİTESİ</t>
  </si>
  <si>
    <t>ANKARA YILDIRIM BEYAZIT ÜNİVERSİTESİ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</si>
</sst>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b/>
      <sz val="10"/>
      <color indexed="8"/>
      <name val="Tahoma"/>
      <family val="2"/>
      <charset val="162"/>
    </font>
    <font>
      <b/>
      <sz val="12"/>
      <color indexed="8"/>
      <name val="Tahoma"/>
      <family val="2"/>
      <charset val="162"/>
    </font>
    <font>
      <sz val="10"/>
      <color indexed="8"/>
      <name val="Tahoma"/>
      <family val="2"/>
      <charset val="162"/>
    </font>
    <font>
      <sz val="10"/>
      <name val="Tahoma"/>
      <family val="2"/>
      <charset val="162"/>
    </font>
    <font>
      <b/>
      <sz val="10"/>
      <name val="Tahoma"/>
      <family val="2"/>
      <charset val="162"/>
    </font>
    <font>
      <sz val="11"/>
      <color indexed="8"/>
      <name val="Tahoma"/>
      <family val="2"/>
      <charset val="162"/>
    </font>
    <font>
      <sz val="10"/>
      <color indexed="8"/>
      <name val="Tahoma"/>
      <family val="2"/>
    </font>
    <font>
      <b/>
      <sz val="10"/>
      <name val="Arial Tur"/>
      <charset val="162"/>
    </font>
    <font>
      <sz val="10"/>
      <name val="Arial Tur"/>
      <charset val="162"/>
    </font>
    <font>
      <b/>
      <sz val="11"/>
      <name val="Arial Tur"/>
      <charset val="162"/>
    </font>
    <font>
      <sz val="10"/>
      <name val="Arial"/>
      <family val="2"/>
      <charset val="162"/>
    </font>
    <font>
      <sz val="11"/>
      <color theme="1"/>
      <name val="Tahoma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2" fillId="0" borderId="0"/>
    <xf numFmtId="0" fontId="14" fillId="0" borderId="0"/>
  </cellStyleXfs>
  <cellXfs count="89">
    <xf numFmtId="0" fontId="0" fillId="0" borderId="0" xfId="0"/>
    <xf numFmtId="9" fontId="10" fillId="0" borderId="0" xfId="1" applyFont="1" applyAlignment="1">
      <alignment vertical="center"/>
    </xf>
    <xf numFmtId="9" fontId="4" fillId="0" borderId="0" xfId="1" applyFont="1" applyAlignment="1">
      <alignment horizontal="center" vertical="center"/>
    </xf>
    <xf numFmtId="9" fontId="3" fillId="0" borderId="0" xfId="1" applyAlignment="1">
      <alignment vertical="center"/>
    </xf>
    <xf numFmtId="0" fontId="2" fillId="0" borderId="0" xfId="2" applyAlignment="1">
      <alignment vertical="center"/>
    </xf>
    <xf numFmtId="49" fontId="10" fillId="0" borderId="0" xfId="1" applyNumberFormat="1" applyFont="1" applyAlignment="1">
      <alignment vertical="center"/>
    </xf>
    <xf numFmtId="49" fontId="5" fillId="0" borderId="1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2" fillId="0" borderId="0" xfId="2" applyNumberFormat="1" applyAlignment="1">
      <alignment vertical="center"/>
    </xf>
    <xf numFmtId="9" fontId="10" fillId="0" borderId="0" xfId="1" applyFont="1" applyFill="1" applyAlignment="1">
      <alignment vertical="center"/>
    </xf>
    <xf numFmtId="0" fontId="2" fillId="0" borderId="0" xfId="2" applyFill="1" applyAlignment="1">
      <alignment vertical="center"/>
    </xf>
    <xf numFmtId="9" fontId="4" fillId="0" borderId="0" xfId="1" applyFont="1" applyFill="1" applyAlignment="1">
      <alignment horizontal="center" vertical="center"/>
    </xf>
    <xf numFmtId="9" fontId="4" fillId="0" borderId="22" xfId="1" applyFont="1" applyFill="1" applyBorder="1" applyAlignment="1">
      <alignment horizontal="center" vertical="center" wrapText="1"/>
    </xf>
    <xf numFmtId="49" fontId="6" fillId="0" borderId="0" xfId="1" applyNumberFormat="1" applyFont="1" applyAlignment="1">
      <alignment horizontal="center" vertical="center"/>
    </xf>
    <xf numFmtId="9" fontId="7" fillId="0" borderId="2" xfId="1" applyFont="1" applyBorder="1" applyAlignment="1">
      <alignment vertical="center"/>
    </xf>
    <xf numFmtId="3" fontId="7" fillId="0" borderId="3" xfId="1" applyNumberFormat="1" applyFont="1" applyBorder="1" applyAlignment="1">
      <alignment vertical="center"/>
    </xf>
    <xf numFmtId="3" fontId="8" fillId="0" borderId="7" xfId="1" applyNumberFormat="1" applyFont="1" applyBorder="1" applyAlignment="1">
      <alignment vertical="center"/>
    </xf>
    <xf numFmtId="9" fontId="7" fillId="0" borderId="15" xfId="1" applyFont="1" applyBorder="1" applyAlignment="1">
      <alignment vertical="center"/>
    </xf>
    <xf numFmtId="3" fontId="7" fillId="0" borderId="13" xfId="1" applyNumberFormat="1" applyFont="1" applyBorder="1" applyAlignment="1">
      <alignment vertical="center"/>
    </xf>
    <xf numFmtId="3" fontId="8" fillId="0" borderId="16" xfId="1" applyNumberFormat="1" applyFont="1" applyBorder="1" applyAlignment="1">
      <alignment vertical="center"/>
    </xf>
    <xf numFmtId="0" fontId="11" fillId="0" borderId="0" xfId="2" applyFont="1" applyAlignment="1">
      <alignment horizontal="center" vertical="center"/>
    </xf>
    <xf numFmtId="3" fontId="12" fillId="0" borderId="13" xfId="2" applyNumberFormat="1" applyFont="1" applyBorder="1" applyAlignment="1">
      <alignment vertical="center"/>
    </xf>
    <xf numFmtId="3" fontId="11" fillId="0" borderId="13" xfId="2" applyNumberFormat="1" applyFont="1" applyBorder="1" applyAlignment="1">
      <alignment vertical="center"/>
    </xf>
    <xf numFmtId="0" fontId="11" fillId="0" borderId="0" xfId="2" applyFont="1" applyAlignment="1">
      <alignment vertical="center"/>
    </xf>
    <xf numFmtId="3" fontId="2" fillId="0" borderId="13" xfId="2" applyNumberFormat="1" applyBorder="1" applyAlignment="1">
      <alignment vertical="center"/>
    </xf>
    <xf numFmtId="9" fontId="7" fillId="2" borderId="15" xfId="1" applyFont="1" applyFill="1" applyBorder="1" applyAlignment="1">
      <alignment vertical="center"/>
    </xf>
    <xf numFmtId="0" fontId="13" fillId="0" borderId="17" xfId="2" applyFont="1" applyBorder="1" applyAlignment="1">
      <alignment vertical="center"/>
    </xf>
    <xf numFmtId="3" fontId="13" fillId="0" borderId="18" xfId="2" applyNumberFormat="1" applyFont="1" applyBorder="1" applyAlignment="1">
      <alignment vertical="center"/>
    </xf>
    <xf numFmtId="3" fontId="2" fillId="0" borderId="0" xfId="2" applyNumberFormat="1" applyAlignment="1">
      <alignment vertical="center"/>
    </xf>
    <xf numFmtId="9" fontId="3" fillId="0" borderId="0" xfId="1" applyFill="1" applyAlignment="1">
      <alignment vertical="center"/>
    </xf>
    <xf numFmtId="9" fontId="5" fillId="0" borderId="0" xfId="1" applyFont="1" applyFill="1" applyAlignment="1">
      <alignment vertical="center"/>
    </xf>
    <xf numFmtId="49" fontId="5" fillId="0" borderId="0" xfId="1" applyNumberFormat="1" applyFont="1" applyFill="1" applyAlignment="1">
      <alignment vertical="center"/>
    </xf>
    <xf numFmtId="49" fontId="5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49" fontId="2" fillId="0" borderId="0" xfId="2" applyNumberFormat="1" applyFill="1" applyAlignment="1">
      <alignment vertical="center"/>
    </xf>
    <xf numFmtId="9" fontId="6" fillId="0" borderId="0" xfId="1" applyFont="1" applyFill="1" applyAlignment="1">
      <alignment vertical="center"/>
    </xf>
    <xf numFmtId="0" fontId="6" fillId="0" borderId="0" xfId="2" applyFont="1" applyFill="1" applyAlignment="1">
      <alignment vertical="center"/>
    </xf>
    <xf numFmtId="9" fontId="4" fillId="0" borderId="9" xfId="1" applyFont="1" applyFill="1" applyBorder="1" applyAlignment="1">
      <alignment horizontal="center" vertical="center" wrapText="1"/>
    </xf>
    <xf numFmtId="3" fontId="7" fillId="0" borderId="12" xfId="1" applyNumberFormat="1" applyFont="1" applyFill="1" applyBorder="1" applyAlignment="1">
      <alignment vertical="center"/>
    </xf>
    <xf numFmtId="3" fontId="8" fillId="0" borderId="14" xfId="1" applyNumberFormat="1" applyFont="1" applyFill="1" applyBorder="1" applyAlignment="1">
      <alignment vertical="center"/>
    </xf>
    <xf numFmtId="3" fontId="7" fillId="0" borderId="13" xfId="1" applyNumberFormat="1" applyFont="1" applyFill="1" applyBorder="1" applyAlignment="1">
      <alignment vertical="center"/>
    </xf>
    <xf numFmtId="3" fontId="8" fillId="0" borderId="16" xfId="1" applyNumberFormat="1" applyFont="1" applyFill="1" applyBorder="1" applyAlignment="1">
      <alignment vertical="center"/>
    </xf>
    <xf numFmtId="0" fontId="8" fillId="0" borderId="17" xfId="2" applyFont="1" applyFill="1" applyBorder="1" applyAlignment="1">
      <alignment vertical="center"/>
    </xf>
    <xf numFmtId="3" fontId="8" fillId="0" borderId="18" xfId="2" applyNumberFormat="1" applyFont="1" applyFill="1" applyBorder="1" applyAlignment="1">
      <alignment vertical="center"/>
    </xf>
    <xf numFmtId="3" fontId="8" fillId="0" borderId="19" xfId="1" applyNumberFormat="1" applyFont="1" applyFill="1" applyBorder="1" applyAlignment="1">
      <alignment vertical="center"/>
    </xf>
    <xf numFmtId="0" fontId="8" fillId="0" borderId="0" xfId="2" applyFont="1" applyFill="1" applyAlignment="1">
      <alignment vertical="center"/>
    </xf>
    <xf numFmtId="3" fontId="6" fillId="0" borderId="0" xfId="2" applyNumberFormat="1" applyFont="1" applyFill="1" applyAlignment="1">
      <alignment vertical="center"/>
    </xf>
    <xf numFmtId="3" fontId="2" fillId="0" borderId="0" xfId="2" applyNumberFormat="1" applyFill="1" applyAlignment="1">
      <alignment vertical="center"/>
    </xf>
    <xf numFmtId="9" fontId="5" fillId="0" borderId="0" xfId="1" applyFont="1" applyAlignment="1">
      <alignment vertical="center"/>
    </xf>
    <xf numFmtId="49" fontId="5" fillId="0" borderId="0" xfId="1" applyNumberFormat="1" applyFont="1" applyAlignment="1">
      <alignment vertical="center"/>
    </xf>
    <xf numFmtId="0" fontId="6" fillId="0" borderId="0" xfId="2" applyFont="1" applyAlignment="1">
      <alignment vertical="center"/>
    </xf>
    <xf numFmtId="9" fontId="7" fillId="0" borderId="11" xfId="1" applyFont="1" applyBorder="1" applyAlignment="1">
      <alignment vertical="center"/>
    </xf>
    <xf numFmtId="3" fontId="7" fillId="0" borderId="12" xfId="1" applyNumberFormat="1" applyFont="1" applyBorder="1" applyAlignment="1">
      <alignment vertical="center"/>
    </xf>
    <xf numFmtId="3" fontId="8" fillId="0" borderId="14" xfId="1" applyNumberFormat="1" applyFont="1" applyBorder="1" applyAlignment="1">
      <alignment vertical="center"/>
    </xf>
    <xf numFmtId="0" fontId="8" fillId="0" borderId="17" xfId="2" applyFont="1" applyBorder="1" applyAlignment="1">
      <alignment vertical="center"/>
    </xf>
    <xf numFmtId="3" fontId="8" fillId="0" borderId="18" xfId="2" applyNumberFormat="1" applyFont="1" applyBorder="1" applyAlignment="1">
      <alignment vertical="center"/>
    </xf>
    <xf numFmtId="3" fontId="8" fillId="0" borderId="19" xfId="1" applyNumberFormat="1" applyFont="1" applyBorder="1" applyAlignment="1">
      <alignment vertical="center"/>
    </xf>
    <xf numFmtId="0" fontId="8" fillId="0" borderId="0" xfId="2" applyFont="1" applyAlignment="1">
      <alignment vertical="center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1" fillId="0" borderId="0" xfId="2" applyFont="1" applyAlignment="1">
      <alignment vertical="center"/>
    </xf>
    <xf numFmtId="3" fontId="6" fillId="0" borderId="13" xfId="2" applyNumberFormat="1" applyFont="1" applyFill="1" applyBorder="1" applyAlignment="1">
      <alignment vertical="center"/>
    </xf>
    <xf numFmtId="3" fontId="2" fillId="0" borderId="12" xfId="2" applyNumberFormat="1" applyBorder="1" applyAlignment="1">
      <alignment vertical="center"/>
    </xf>
    <xf numFmtId="9" fontId="7" fillId="0" borderId="8" xfId="1" applyFont="1" applyBorder="1" applyAlignment="1">
      <alignment vertical="center"/>
    </xf>
    <xf numFmtId="3" fontId="2" fillId="0" borderId="9" xfId="2" applyNumberFormat="1" applyBorder="1" applyAlignment="1">
      <alignment vertical="center"/>
    </xf>
    <xf numFmtId="3" fontId="8" fillId="0" borderId="10" xfId="1" applyNumberFormat="1" applyFont="1" applyBorder="1" applyAlignment="1">
      <alignment vertical="center"/>
    </xf>
    <xf numFmtId="3" fontId="2" fillId="0" borderId="3" xfId="2" applyNumberFormat="1" applyBorder="1" applyAlignment="1">
      <alignment vertical="center"/>
    </xf>
    <xf numFmtId="9" fontId="4" fillId="0" borderId="9" xfId="1" applyFont="1" applyFill="1" applyBorder="1" applyAlignment="1">
      <alignment horizontal="center" vertical="center" wrapText="1"/>
    </xf>
    <xf numFmtId="9" fontId="9" fillId="0" borderId="0" xfId="1" applyFont="1" applyAlignment="1">
      <alignment vertical="center"/>
    </xf>
    <xf numFmtId="0" fontId="15" fillId="0" borderId="0" xfId="2" applyFont="1" applyAlignment="1">
      <alignment vertical="center"/>
    </xf>
    <xf numFmtId="49" fontId="15" fillId="0" borderId="0" xfId="2" applyNumberFormat="1" applyFont="1" applyAlignment="1">
      <alignment vertical="center"/>
    </xf>
    <xf numFmtId="3" fontId="15" fillId="0" borderId="0" xfId="2" applyNumberFormat="1" applyFont="1" applyAlignment="1">
      <alignment vertical="center"/>
    </xf>
    <xf numFmtId="9" fontId="4" fillId="0" borderId="3" xfId="1" applyFont="1" applyFill="1" applyBorder="1" applyAlignment="1">
      <alignment horizontal="center" vertical="center" wrapText="1"/>
    </xf>
    <xf numFmtId="9" fontId="4" fillId="0" borderId="9" xfId="1" applyFont="1" applyFill="1" applyBorder="1" applyAlignment="1">
      <alignment horizontal="center" vertical="center" wrapText="1"/>
    </xf>
    <xf numFmtId="9" fontId="4" fillId="0" borderId="7" xfId="1" applyFont="1" applyFill="1" applyBorder="1" applyAlignment="1">
      <alignment horizontal="center" vertical="center" wrapText="1"/>
    </xf>
    <xf numFmtId="9" fontId="4" fillId="0" borderId="10" xfId="1" applyFont="1" applyFill="1" applyBorder="1" applyAlignment="1">
      <alignment horizontal="center" vertical="center" wrapText="1"/>
    </xf>
    <xf numFmtId="9" fontId="5" fillId="0" borderId="0" xfId="1" applyFont="1" applyAlignment="1">
      <alignment horizontal="center" vertical="center"/>
    </xf>
    <xf numFmtId="9" fontId="5" fillId="0" borderId="0" xfId="1" applyFont="1" applyBorder="1" applyAlignment="1">
      <alignment horizontal="center" vertical="center"/>
    </xf>
    <xf numFmtId="9" fontId="4" fillId="0" borderId="2" xfId="1" applyFont="1" applyFill="1" applyBorder="1" applyAlignment="1">
      <alignment horizontal="center" vertical="center"/>
    </xf>
    <xf numFmtId="9" fontId="4" fillId="0" borderId="8" xfId="1" applyFont="1" applyFill="1" applyBorder="1" applyAlignment="1">
      <alignment horizontal="center" vertical="center"/>
    </xf>
    <xf numFmtId="9" fontId="4" fillId="0" borderId="4" xfId="1" applyFont="1" applyFill="1" applyBorder="1" applyAlignment="1">
      <alignment horizontal="center" vertical="center" wrapText="1"/>
    </xf>
    <xf numFmtId="9" fontId="4" fillId="0" borderId="5" xfId="1" applyFont="1" applyFill="1" applyBorder="1" applyAlignment="1">
      <alignment horizontal="center" vertical="center" wrapText="1"/>
    </xf>
    <xf numFmtId="9" fontId="4" fillId="0" borderId="6" xfId="1" applyFont="1" applyFill="1" applyBorder="1" applyAlignment="1">
      <alignment horizontal="center" vertical="center" wrapText="1"/>
    </xf>
    <xf numFmtId="9" fontId="4" fillId="0" borderId="22" xfId="1" applyFont="1" applyFill="1" applyBorder="1" applyAlignment="1">
      <alignment horizontal="center" vertical="center" wrapText="1"/>
    </xf>
    <xf numFmtId="9" fontId="4" fillId="0" borderId="23" xfId="1" applyFont="1" applyFill="1" applyBorder="1" applyAlignment="1">
      <alignment horizontal="center" vertical="center" wrapText="1"/>
    </xf>
    <xf numFmtId="9" fontId="4" fillId="0" borderId="20" xfId="1" applyFont="1" applyFill="1" applyBorder="1" applyAlignment="1">
      <alignment horizontal="center" vertical="center"/>
    </xf>
    <xf numFmtId="9" fontId="4" fillId="0" borderId="21" xfId="1" applyFont="1" applyFill="1" applyBorder="1" applyAlignment="1">
      <alignment horizontal="center" vertical="center"/>
    </xf>
    <xf numFmtId="9" fontId="5" fillId="0" borderId="0" xfId="1" applyFont="1" applyFill="1" applyAlignment="1">
      <alignment horizontal="center" vertical="center"/>
    </xf>
    <xf numFmtId="9" fontId="5" fillId="0" borderId="0" xfId="1" applyFont="1" applyFill="1" applyBorder="1" applyAlignment="1">
      <alignment horizontal="center" vertical="center"/>
    </xf>
  </cellXfs>
  <cellStyles count="4">
    <cellStyle name="Normal" xfId="0" builtinId="0"/>
    <cellStyle name="Normal 2" xfId="2"/>
    <cellStyle name="Normal 2 2" xfId="3"/>
    <cellStyle name="Yüzde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9"/>
  <sheetViews>
    <sheetView tabSelected="1" zoomScale="70" zoomScaleNormal="70" workbookViewId="0"/>
  </sheetViews>
  <sheetFormatPr defaultRowHeight="14.25" x14ac:dyDescent="0.25"/>
  <cols>
    <col min="1" max="1" width="6.28515625" style="69" customWidth="1"/>
    <col min="2" max="2" width="75.5703125" style="69" customWidth="1"/>
    <col min="3" max="14" width="21" style="69" customWidth="1"/>
    <col min="15" max="16384" width="9.140625" style="69"/>
  </cols>
  <sheetData>
    <row r="1" spans="1:14" ht="20.100000000000001" customHeight="1" x14ac:dyDescent="0.25">
      <c r="A1" s="2"/>
      <c r="B1" s="2" t="s">
        <v>0</v>
      </c>
      <c r="C1" s="2" t="s">
        <v>0</v>
      </c>
      <c r="D1" s="2" t="s">
        <v>0</v>
      </c>
      <c r="E1" s="2" t="s">
        <v>0</v>
      </c>
      <c r="F1" s="2"/>
      <c r="G1" s="2"/>
      <c r="H1" s="2" t="s">
        <v>0</v>
      </c>
      <c r="I1" s="2" t="s">
        <v>0</v>
      </c>
      <c r="J1" s="2" t="s">
        <v>0</v>
      </c>
      <c r="K1" s="2" t="s">
        <v>0</v>
      </c>
      <c r="L1" s="2" t="s">
        <v>0</v>
      </c>
      <c r="M1" s="2" t="s">
        <v>0</v>
      </c>
      <c r="N1" s="68" t="s">
        <v>0</v>
      </c>
    </row>
    <row r="2" spans="1:14" ht="20.100000000000001" customHeight="1" x14ac:dyDescent="0.25">
      <c r="A2" s="48"/>
      <c r="B2" s="76" t="s">
        <v>0</v>
      </c>
      <c r="C2" s="76" t="s">
        <v>0</v>
      </c>
      <c r="D2" s="76" t="s">
        <v>0</v>
      </c>
      <c r="E2" s="76" t="s">
        <v>0</v>
      </c>
      <c r="F2" s="76"/>
      <c r="G2" s="76"/>
      <c r="H2" s="76" t="s">
        <v>0</v>
      </c>
      <c r="I2" s="76" t="s">
        <v>0</v>
      </c>
      <c r="J2" s="76" t="s">
        <v>0</v>
      </c>
      <c r="K2" s="76" t="s">
        <v>0</v>
      </c>
      <c r="L2" s="76" t="s">
        <v>0</v>
      </c>
      <c r="M2" s="76" t="s">
        <v>0</v>
      </c>
      <c r="N2" s="76" t="s">
        <v>0</v>
      </c>
    </row>
    <row r="3" spans="1:14" ht="20.100000000000001" customHeight="1" x14ac:dyDescent="0.25">
      <c r="B3" s="76" t="s">
        <v>1</v>
      </c>
      <c r="C3" s="76" t="s">
        <v>0</v>
      </c>
      <c r="D3" s="76" t="s">
        <v>0</v>
      </c>
      <c r="E3" s="76" t="s">
        <v>0</v>
      </c>
      <c r="F3" s="76"/>
      <c r="G3" s="76"/>
      <c r="H3" s="76" t="s">
        <v>0</v>
      </c>
      <c r="I3" s="76" t="s">
        <v>0</v>
      </c>
      <c r="J3" s="76" t="s">
        <v>0</v>
      </c>
      <c r="K3" s="76" t="s">
        <v>0</v>
      </c>
      <c r="L3" s="76" t="s">
        <v>0</v>
      </c>
      <c r="M3" s="76" t="s">
        <v>0</v>
      </c>
      <c r="N3" s="76" t="s">
        <v>0</v>
      </c>
    </row>
    <row r="4" spans="1:14" ht="20.100000000000001" customHeight="1" x14ac:dyDescent="0.25">
      <c r="A4" s="48"/>
      <c r="B4" s="77" t="s">
        <v>163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</row>
    <row r="5" spans="1:14" s="70" customFormat="1" ht="20.100000000000001" customHeight="1" thickBot="1" x14ac:dyDescent="0.3">
      <c r="A5" s="49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 t="s">
        <v>2</v>
      </c>
    </row>
    <row r="6" spans="1:14" s="36" customFormat="1" ht="24.75" customHeight="1" x14ac:dyDescent="0.25">
      <c r="A6" s="35"/>
      <c r="B6" s="78" t="s">
        <v>3</v>
      </c>
      <c r="C6" s="72" t="s">
        <v>4</v>
      </c>
      <c r="D6" s="72" t="s">
        <v>5</v>
      </c>
      <c r="E6" s="80" t="s">
        <v>6</v>
      </c>
      <c r="F6" s="81"/>
      <c r="G6" s="82"/>
      <c r="H6" s="72" t="s">
        <v>7</v>
      </c>
      <c r="I6" s="72" t="s">
        <v>8</v>
      </c>
      <c r="J6" s="72" t="s">
        <v>9</v>
      </c>
      <c r="K6" s="72" t="s">
        <v>10</v>
      </c>
      <c r="L6" s="72" t="s">
        <v>11</v>
      </c>
      <c r="M6" s="72" t="s">
        <v>12</v>
      </c>
      <c r="N6" s="74" t="s">
        <v>13</v>
      </c>
    </row>
    <row r="7" spans="1:14" s="36" customFormat="1" ht="45" customHeight="1" thickBot="1" x14ac:dyDescent="0.3">
      <c r="A7" s="11"/>
      <c r="B7" s="79" t="s">
        <v>0</v>
      </c>
      <c r="C7" s="73" t="s">
        <v>0</v>
      </c>
      <c r="D7" s="73" t="s">
        <v>0</v>
      </c>
      <c r="E7" s="67" t="s">
        <v>14</v>
      </c>
      <c r="F7" s="67" t="s">
        <v>15</v>
      </c>
      <c r="G7" s="67" t="s">
        <v>13</v>
      </c>
      <c r="H7" s="73" t="s">
        <v>0</v>
      </c>
      <c r="I7" s="73" t="s">
        <v>0</v>
      </c>
      <c r="J7" s="73" t="s">
        <v>0</v>
      </c>
      <c r="K7" s="73" t="s">
        <v>0</v>
      </c>
      <c r="L7" s="73" t="s">
        <v>0</v>
      </c>
      <c r="M7" s="73" t="s">
        <v>0</v>
      </c>
      <c r="N7" s="75" t="s">
        <v>0</v>
      </c>
    </row>
    <row r="8" spans="1:14" s="50" customFormat="1" ht="20.100000000000001" customHeight="1" x14ac:dyDescent="0.25">
      <c r="B8" s="51" t="s">
        <v>16</v>
      </c>
      <c r="C8" s="52">
        <v>103049000</v>
      </c>
      <c r="D8" s="52">
        <v>9555000</v>
      </c>
      <c r="E8" s="61">
        <v>174780000</v>
      </c>
      <c r="F8" s="61">
        <v>2528000</v>
      </c>
      <c r="G8" s="52">
        <f>E8+F8</f>
        <v>177308000</v>
      </c>
      <c r="H8" s="52"/>
      <c r="I8" s="52">
        <v>8576000</v>
      </c>
      <c r="J8" s="52">
        <v>350000000</v>
      </c>
      <c r="K8" s="52">
        <v>0</v>
      </c>
      <c r="L8" s="52">
        <v>0</v>
      </c>
      <c r="M8" s="52"/>
      <c r="N8" s="53">
        <f>C8+D8+G8+H8+I8+J8+K8+L8+M8</f>
        <v>648488000</v>
      </c>
    </row>
    <row r="9" spans="1:14" s="50" customFormat="1" ht="20.100000000000001" customHeight="1" x14ac:dyDescent="0.25">
      <c r="B9" s="17" t="s">
        <v>17</v>
      </c>
      <c r="C9" s="52">
        <v>523110000</v>
      </c>
      <c r="D9" s="18">
        <v>70755000</v>
      </c>
      <c r="E9" s="61">
        <v>132552000</v>
      </c>
      <c r="F9" s="61">
        <v>11864000</v>
      </c>
      <c r="G9" s="52">
        <f t="shared" ref="G9:G54" si="0">E9+F9</f>
        <v>144416000</v>
      </c>
      <c r="H9" s="18"/>
      <c r="I9" s="18">
        <v>111327000</v>
      </c>
      <c r="J9" s="52">
        <v>111909000</v>
      </c>
      <c r="K9" s="18">
        <v>0</v>
      </c>
      <c r="L9" s="18">
        <v>0</v>
      </c>
      <c r="M9" s="18"/>
      <c r="N9" s="19">
        <f t="shared" ref="N9:N54" si="1">C9+D9+G9+H9+I9+J9+K9+L9+M9</f>
        <v>961517000</v>
      </c>
    </row>
    <row r="10" spans="1:14" s="50" customFormat="1" ht="20.100000000000001" customHeight="1" x14ac:dyDescent="0.25">
      <c r="B10" s="17" t="s">
        <v>18</v>
      </c>
      <c r="C10" s="52">
        <v>23921000</v>
      </c>
      <c r="D10" s="18">
        <v>2867000</v>
      </c>
      <c r="E10" s="61">
        <v>19400000</v>
      </c>
      <c r="F10" s="61">
        <v>1169000</v>
      </c>
      <c r="G10" s="52">
        <f t="shared" si="0"/>
        <v>20569000</v>
      </c>
      <c r="H10" s="18"/>
      <c r="I10" s="18">
        <v>3114000</v>
      </c>
      <c r="J10" s="52">
        <v>8313000</v>
      </c>
      <c r="K10" s="18">
        <v>0</v>
      </c>
      <c r="L10" s="18">
        <v>0</v>
      </c>
      <c r="M10" s="18"/>
      <c r="N10" s="19">
        <f t="shared" si="1"/>
        <v>58784000</v>
      </c>
    </row>
    <row r="11" spans="1:14" s="50" customFormat="1" ht="20.100000000000001" customHeight="1" x14ac:dyDescent="0.25">
      <c r="B11" s="17" t="s">
        <v>19</v>
      </c>
      <c r="C11" s="52">
        <v>148826000</v>
      </c>
      <c r="D11" s="18">
        <v>20362000</v>
      </c>
      <c r="E11" s="61">
        <v>40000000</v>
      </c>
      <c r="F11" s="61">
        <v>0</v>
      </c>
      <c r="G11" s="52">
        <f t="shared" si="0"/>
        <v>40000000</v>
      </c>
      <c r="H11" s="18"/>
      <c r="I11" s="18">
        <v>1569000</v>
      </c>
      <c r="J11" s="52">
        <v>171993000</v>
      </c>
      <c r="K11" s="18">
        <v>0</v>
      </c>
      <c r="L11" s="18">
        <v>0</v>
      </c>
      <c r="M11" s="18"/>
      <c r="N11" s="19">
        <f t="shared" si="1"/>
        <v>382750000</v>
      </c>
    </row>
    <row r="12" spans="1:14" s="50" customFormat="1" ht="20.100000000000001" customHeight="1" x14ac:dyDescent="0.25">
      <c r="B12" s="17" t="s">
        <v>20</v>
      </c>
      <c r="C12" s="52">
        <v>88205000</v>
      </c>
      <c r="D12" s="18">
        <v>10860000</v>
      </c>
      <c r="E12" s="61">
        <v>20193000</v>
      </c>
      <c r="F12" s="61">
        <v>0</v>
      </c>
      <c r="G12" s="52">
        <f t="shared" si="0"/>
        <v>20193000</v>
      </c>
      <c r="H12" s="18"/>
      <c r="I12" s="18">
        <v>606000</v>
      </c>
      <c r="J12" s="52">
        <v>5208000</v>
      </c>
      <c r="K12" s="18">
        <v>0</v>
      </c>
      <c r="L12" s="18">
        <v>0</v>
      </c>
      <c r="M12" s="18"/>
      <c r="N12" s="19">
        <f t="shared" si="1"/>
        <v>125072000</v>
      </c>
    </row>
    <row r="13" spans="1:14" s="50" customFormat="1" ht="20.100000000000001" customHeight="1" x14ac:dyDescent="0.25">
      <c r="B13" s="17" t="s">
        <v>21</v>
      </c>
      <c r="C13" s="52">
        <v>155358000</v>
      </c>
      <c r="D13" s="18">
        <v>19390000</v>
      </c>
      <c r="E13" s="61">
        <v>52956000</v>
      </c>
      <c r="F13" s="61">
        <v>0</v>
      </c>
      <c r="G13" s="52">
        <f t="shared" si="0"/>
        <v>52956000</v>
      </c>
      <c r="H13" s="18"/>
      <c r="I13" s="18">
        <v>836500</v>
      </c>
      <c r="J13" s="52">
        <v>28945000</v>
      </c>
      <c r="K13" s="18">
        <v>0</v>
      </c>
      <c r="L13" s="18">
        <v>0</v>
      </c>
      <c r="M13" s="18"/>
      <c r="N13" s="19">
        <f t="shared" si="1"/>
        <v>257485500</v>
      </c>
    </row>
    <row r="14" spans="1:14" s="50" customFormat="1" ht="20.100000000000001" customHeight="1" x14ac:dyDescent="0.25">
      <c r="B14" s="17" t="s">
        <v>22</v>
      </c>
      <c r="C14" s="52">
        <v>146537000</v>
      </c>
      <c r="D14" s="18">
        <v>18540000</v>
      </c>
      <c r="E14" s="61">
        <v>875000000</v>
      </c>
      <c r="F14" s="61">
        <v>0</v>
      </c>
      <c r="G14" s="52">
        <f t="shared" si="0"/>
        <v>875000000</v>
      </c>
      <c r="H14" s="18"/>
      <c r="I14" s="18">
        <v>360805000</v>
      </c>
      <c r="J14" s="52">
        <v>183476000</v>
      </c>
      <c r="K14" s="18">
        <v>0</v>
      </c>
      <c r="L14" s="18">
        <v>0</v>
      </c>
      <c r="M14" s="18"/>
      <c r="N14" s="19">
        <f t="shared" si="1"/>
        <v>1584358000</v>
      </c>
    </row>
    <row r="15" spans="1:14" s="50" customFormat="1" ht="20.100000000000001" customHeight="1" x14ac:dyDescent="0.25">
      <c r="B15" s="17" t="s">
        <v>23</v>
      </c>
      <c r="C15" s="52">
        <v>832205000</v>
      </c>
      <c r="D15" s="18">
        <v>89647000</v>
      </c>
      <c r="E15" s="61">
        <v>227501000</v>
      </c>
      <c r="F15" s="61">
        <v>0</v>
      </c>
      <c r="G15" s="52">
        <f t="shared" si="0"/>
        <v>227501000</v>
      </c>
      <c r="H15" s="18"/>
      <c r="I15" s="18">
        <v>0</v>
      </c>
      <c r="J15" s="52">
        <v>846339000</v>
      </c>
      <c r="K15" s="18">
        <v>0</v>
      </c>
      <c r="L15" s="18">
        <v>0</v>
      </c>
      <c r="M15" s="18"/>
      <c r="N15" s="19">
        <f t="shared" si="1"/>
        <v>1995692000</v>
      </c>
    </row>
    <row r="16" spans="1:14" s="50" customFormat="1" ht="20.100000000000001" customHeight="1" x14ac:dyDescent="0.25">
      <c r="B16" s="17" t="s">
        <v>166</v>
      </c>
      <c r="C16" s="52">
        <v>16760000</v>
      </c>
      <c r="D16" s="18">
        <v>2527000</v>
      </c>
      <c r="E16" s="61">
        <v>4290000</v>
      </c>
      <c r="F16" s="61">
        <v>0</v>
      </c>
      <c r="G16" s="52">
        <f t="shared" si="0"/>
        <v>4290000</v>
      </c>
      <c r="H16" s="18"/>
      <c r="I16" s="18">
        <v>107000</v>
      </c>
      <c r="J16" s="52">
        <v>4387000</v>
      </c>
      <c r="K16" s="18">
        <v>0</v>
      </c>
      <c r="L16" s="18">
        <v>0</v>
      </c>
      <c r="M16" s="18"/>
      <c r="N16" s="19">
        <f t="shared" si="1"/>
        <v>28071000</v>
      </c>
    </row>
    <row r="17" spans="2:14" s="50" customFormat="1" ht="20.100000000000001" customHeight="1" x14ac:dyDescent="0.25">
      <c r="B17" s="17" t="s">
        <v>24</v>
      </c>
      <c r="C17" s="52">
        <v>45574000</v>
      </c>
      <c r="D17" s="18">
        <v>5831000</v>
      </c>
      <c r="E17" s="61">
        <v>242139000</v>
      </c>
      <c r="F17" s="61">
        <v>221000</v>
      </c>
      <c r="G17" s="52">
        <f t="shared" si="0"/>
        <v>242360000</v>
      </c>
      <c r="H17" s="18"/>
      <c r="I17" s="18">
        <v>307000</v>
      </c>
      <c r="J17" s="52">
        <v>3233000</v>
      </c>
      <c r="K17" s="18">
        <v>0</v>
      </c>
      <c r="L17" s="18">
        <v>0</v>
      </c>
      <c r="M17" s="18"/>
      <c r="N17" s="19">
        <f t="shared" si="1"/>
        <v>297305000</v>
      </c>
    </row>
    <row r="18" spans="2:14" s="50" customFormat="1" ht="20.100000000000001" customHeight="1" x14ac:dyDescent="0.25">
      <c r="B18" s="17" t="s">
        <v>25</v>
      </c>
      <c r="C18" s="52">
        <v>102065000</v>
      </c>
      <c r="D18" s="18">
        <v>14161000</v>
      </c>
      <c r="E18" s="61">
        <v>618146000</v>
      </c>
      <c r="F18" s="61">
        <v>284000</v>
      </c>
      <c r="G18" s="52">
        <f t="shared" si="0"/>
        <v>618430000</v>
      </c>
      <c r="H18" s="40">
        <v>57500000000</v>
      </c>
      <c r="I18" s="18">
        <v>11959012000</v>
      </c>
      <c r="J18" s="52">
        <v>26810000</v>
      </c>
      <c r="K18" s="18">
        <v>1210000000</v>
      </c>
      <c r="L18" s="18">
        <v>5976503000</v>
      </c>
      <c r="M18" s="18"/>
      <c r="N18" s="19">
        <f t="shared" si="1"/>
        <v>77406981000</v>
      </c>
    </row>
    <row r="19" spans="2:14" s="50" customFormat="1" ht="20.100000000000001" customHeight="1" x14ac:dyDescent="0.25">
      <c r="B19" s="17" t="s">
        <v>26</v>
      </c>
      <c r="C19" s="52">
        <v>5474296000</v>
      </c>
      <c r="D19" s="18">
        <v>986308000</v>
      </c>
      <c r="E19" s="61">
        <v>237456000</v>
      </c>
      <c r="F19" s="61">
        <v>2700000</v>
      </c>
      <c r="G19" s="52">
        <f t="shared" si="0"/>
        <v>240156000</v>
      </c>
      <c r="H19" s="18"/>
      <c r="I19" s="18">
        <v>29883000</v>
      </c>
      <c r="J19" s="52">
        <v>136474000</v>
      </c>
      <c r="K19" s="18">
        <v>0</v>
      </c>
      <c r="L19" s="18">
        <v>0</v>
      </c>
      <c r="M19" s="18"/>
      <c r="N19" s="19">
        <f t="shared" si="1"/>
        <v>6867117000</v>
      </c>
    </row>
    <row r="20" spans="2:14" s="50" customFormat="1" ht="20.100000000000001" customHeight="1" x14ac:dyDescent="0.25">
      <c r="B20" s="17" t="s">
        <v>27</v>
      </c>
      <c r="C20" s="52">
        <v>256639000</v>
      </c>
      <c r="D20" s="18">
        <v>41622000</v>
      </c>
      <c r="E20" s="61">
        <v>99927000</v>
      </c>
      <c r="F20" s="61">
        <v>0</v>
      </c>
      <c r="G20" s="52">
        <f t="shared" si="0"/>
        <v>99927000</v>
      </c>
      <c r="H20" s="18"/>
      <c r="I20" s="18">
        <v>201751500</v>
      </c>
      <c r="J20" s="52">
        <v>498195000</v>
      </c>
      <c r="K20" s="18">
        <v>3017000</v>
      </c>
      <c r="L20" s="18">
        <v>147000000</v>
      </c>
      <c r="M20" s="18"/>
      <c r="N20" s="19">
        <f t="shared" si="1"/>
        <v>1248151500</v>
      </c>
    </row>
    <row r="21" spans="2:14" s="50" customFormat="1" ht="20.100000000000001" customHeight="1" x14ac:dyDescent="0.25">
      <c r="B21" s="17" t="s">
        <v>29</v>
      </c>
      <c r="C21" s="52">
        <v>6995263000</v>
      </c>
      <c r="D21" s="18">
        <v>1040066000</v>
      </c>
      <c r="E21" s="61">
        <v>1370881000</v>
      </c>
      <c r="F21" s="61">
        <v>79903000</v>
      </c>
      <c r="G21" s="52">
        <f t="shared" si="0"/>
        <v>1450784000</v>
      </c>
      <c r="H21" s="18"/>
      <c r="I21" s="18">
        <v>45843000</v>
      </c>
      <c r="J21" s="52">
        <v>1758444000</v>
      </c>
      <c r="K21" s="18">
        <v>0</v>
      </c>
      <c r="L21" s="18">
        <v>0</v>
      </c>
      <c r="M21" s="18"/>
      <c r="N21" s="19">
        <f t="shared" si="1"/>
        <v>11290400000</v>
      </c>
    </row>
    <row r="22" spans="2:14" s="50" customFormat="1" ht="20.100000000000001" customHeight="1" x14ac:dyDescent="0.25">
      <c r="B22" s="17" t="s">
        <v>30</v>
      </c>
      <c r="C22" s="52">
        <v>14777194000</v>
      </c>
      <c r="D22" s="18">
        <v>2527239000</v>
      </c>
      <c r="E22" s="61">
        <v>10592627000</v>
      </c>
      <c r="F22" s="61">
        <v>131394000</v>
      </c>
      <c r="G22" s="52">
        <f t="shared" si="0"/>
        <v>10724021000</v>
      </c>
      <c r="H22" s="18"/>
      <c r="I22" s="18">
        <v>429817000</v>
      </c>
      <c r="J22" s="52">
        <v>243848000</v>
      </c>
      <c r="K22" s="18">
        <v>0</v>
      </c>
      <c r="L22" s="18">
        <v>0</v>
      </c>
      <c r="M22" s="18"/>
      <c r="N22" s="19">
        <f t="shared" si="1"/>
        <v>28702119000</v>
      </c>
    </row>
    <row r="23" spans="2:14" s="50" customFormat="1" ht="20.100000000000001" customHeight="1" x14ac:dyDescent="0.25">
      <c r="B23" s="17" t="s">
        <v>31</v>
      </c>
      <c r="C23" s="52">
        <v>3469709000</v>
      </c>
      <c r="D23" s="18">
        <v>248564000</v>
      </c>
      <c r="E23" s="61">
        <v>561709000</v>
      </c>
      <c r="F23" s="61">
        <v>0</v>
      </c>
      <c r="G23" s="52">
        <f t="shared" si="0"/>
        <v>561709000</v>
      </c>
      <c r="H23" s="18"/>
      <c r="I23" s="18">
        <v>641072000</v>
      </c>
      <c r="J23" s="52">
        <v>779386000</v>
      </c>
      <c r="K23" s="18">
        <v>134146000</v>
      </c>
      <c r="L23" s="18">
        <v>0</v>
      </c>
      <c r="M23" s="18"/>
      <c r="N23" s="19">
        <f t="shared" si="1"/>
        <v>5834586000</v>
      </c>
    </row>
    <row r="24" spans="2:14" s="50" customFormat="1" ht="20.100000000000001" customHeight="1" x14ac:dyDescent="0.25">
      <c r="B24" s="17" t="s">
        <v>32</v>
      </c>
      <c r="C24" s="52">
        <v>6066865000</v>
      </c>
      <c r="D24" s="18">
        <v>886066000</v>
      </c>
      <c r="E24" s="61">
        <v>2010458000</v>
      </c>
      <c r="F24" s="61">
        <v>53799000</v>
      </c>
      <c r="G24" s="52">
        <f t="shared" si="0"/>
        <v>2064257000</v>
      </c>
      <c r="H24" s="18"/>
      <c r="I24" s="18">
        <v>8000000</v>
      </c>
      <c r="J24" s="52">
        <v>349551000</v>
      </c>
      <c r="K24" s="18">
        <v>0</v>
      </c>
      <c r="L24" s="18">
        <v>0</v>
      </c>
      <c r="M24" s="18"/>
      <c r="N24" s="19">
        <f t="shared" si="1"/>
        <v>9374739000</v>
      </c>
    </row>
    <row r="25" spans="2:14" s="50" customFormat="1" ht="20.100000000000001" customHeight="1" x14ac:dyDescent="0.25">
      <c r="B25" s="17" t="s">
        <v>167</v>
      </c>
      <c r="C25" s="52">
        <v>15708836000</v>
      </c>
      <c r="D25" s="18">
        <v>3239765000</v>
      </c>
      <c r="E25" s="61">
        <v>2150844000</v>
      </c>
      <c r="F25" s="61">
        <v>1619000</v>
      </c>
      <c r="G25" s="52">
        <f t="shared" si="0"/>
        <v>2152463000</v>
      </c>
      <c r="H25" s="18"/>
      <c r="I25" s="18">
        <v>6611000</v>
      </c>
      <c r="J25" s="52">
        <v>2430136000</v>
      </c>
      <c r="K25" s="18">
        <v>0</v>
      </c>
      <c r="L25" s="18">
        <v>0</v>
      </c>
      <c r="M25" s="18"/>
      <c r="N25" s="19">
        <f t="shared" si="1"/>
        <v>23537811000</v>
      </c>
    </row>
    <row r="26" spans="2:14" s="50" customFormat="1" ht="20.100000000000001" customHeight="1" x14ac:dyDescent="0.25">
      <c r="B26" s="17" t="s">
        <v>168</v>
      </c>
      <c r="C26" s="52">
        <v>278520000</v>
      </c>
      <c r="D26" s="18">
        <v>47851000</v>
      </c>
      <c r="E26" s="61">
        <v>261982000</v>
      </c>
      <c r="F26" s="61">
        <v>797000</v>
      </c>
      <c r="G26" s="52">
        <f t="shared" si="0"/>
        <v>262779000</v>
      </c>
      <c r="H26" s="18"/>
      <c r="I26" s="18">
        <v>3005000</v>
      </c>
      <c r="J26" s="52">
        <v>57606000</v>
      </c>
      <c r="K26" s="18">
        <v>0</v>
      </c>
      <c r="L26" s="18">
        <v>0</v>
      </c>
      <c r="M26" s="18"/>
      <c r="N26" s="19">
        <f t="shared" si="1"/>
        <v>649761000</v>
      </c>
    </row>
    <row r="27" spans="2:14" s="50" customFormat="1" ht="20.100000000000001" customHeight="1" x14ac:dyDescent="0.25">
      <c r="B27" s="17" t="s">
        <v>28</v>
      </c>
      <c r="C27" s="52">
        <v>4007000</v>
      </c>
      <c r="D27" s="18">
        <v>503000</v>
      </c>
      <c r="E27" s="61">
        <v>11810000</v>
      </c>
      <c r="F27" s="61">
        <v>0</v>
      </c>
      <c r="G27" s="52">
        <f t="shared" si="0"/>
        <v>11810000</v>
      </c>
      <c r="H27" s="18"/>
      <c r="I27" s="18">
        <v>537000</v>
      </c>
      <c r="J27" s="52">
        <v>1000000</v>
      </c>
      <c r="K27" s="18">
        <v>0</v>
      </c>
      <c r="L27" s="18">
        <v>0</v>
      </c>
      <c r="M27" s="18"/>
      <c r="N27" s="19">
        <f t="shared" si="1"/>
        <v>17857000</v>
      </c>
    </row>
    <row r="28" spans="2:14" s="50" customFormat="1" ht="20.100000000000001" customHeight="1" x14ac:dyDescent="0.25">
      <c r="B28" s="17" t="s">
        <v>155</v>
      </c>
      <c r="C28" s="52">
        <v>70017000</v>
      </c>
      <c r="D28" s="18">
        <v>8813000</v>
      </c>
      <c r="E28" s="61">
        <v>106016000</v>
      </c>
      <c r="F28" s="61">
        <v>0</v>
      </c>
      <c r="G28" s="52">
        <f t="shared" ref="G28" si="2">E28+F28</f>
        <v>106016000</v>
      </c>
      <c r="H28" s="18"/>
      <c r="I28" s="18">
        <v>85314000</v>
      </c>
      <c r="J28" s="52">
        <v>79692000</v>
      </c>
      <c r="K28" s="18">
        <v>0</v>
      </c>
      <c r="L28" s="18">
        <v>0</v>
      </c>
      <c r="M28" s="18"/>
      <c r="N28" s="19">
        <f t="shared" si="1"/>
        <v>349852000</v>
      </c>
    </row>
    <row r="29" spans="2:14" s="50" customFormat="1" ht="20.100000000000001" customHeight="1" x14ac:dyDescent="0.25">
      <c r="B29" s="17" t="s">
        <v>33</v>
      </c>
      <c r="C29" s="52">
        <v>991461000</v>
      </c>
      <c r="D29" s="18">
        <v>81988000</v>
      </c>
      <c r="E29" s="61">
        <v>469117000</v>
      </c>
      <c r="F29" s="61">
        <v>15878000</v>
      </c>
      <c r="G29" s="52">
        <f t="shared" si="0"/>
        <v>484995000</v>
      </c>
      <c r="H29" s="18"/>
      <c r="I29" s="18">
        <v>870577000</v>
      </c>
      <c r="J29" s="52">
        <v>534124000</v>
      </c>
      <c r="K29" s="18">
        <v>0</v>
      </c>
      <c r="L29" s="18">
        <v>500000</v>
      </c>
      <c r="M29" s="18"/>
      <c r="N29" s="19">
        <f t="shared" si="1"/>
        <v>2963645000</v>
      </c>
    </row>
    <row r="30" spans="2:14" s="50" customFormat="1" ht="20.100000000000001" customHeight="1" x14ac:dyDescent="0.25">
      <c r="B30" s="17" t="s">
        <v>34</v>
      </c>
      <c r="C30" s="52">
        <v>1641387000</v>
      </c>
      <c r="D30" s="18">
        <v>260390000</v>
      </c>
      <c r="E30" s="61">
        <v>644811000</v>
      </c>
      <c r="F30" s="61">
        <v>128000</v>
      </c>
      <c r="G30" s="38">
        <f t="shared" si="0"/>
        <v>644939000</v>
      </c>
      <c r="H30" s="18"/>
      <c r="I30" s="18">
        <v>136818226000</v>
      </c>
      <c r="J30" s="52">
        <v>199925000</v>
      </c>
      <c r="K30" s="18">
        <v>1515808000</v>
      </c>
      <c r="L30" s="18">
        <v>0</v>
      </c>
      <c r="M30" s="40">
        <v>6420922000</v>
      </c>
      <c r="N30" s="19">
        <f t="shared" si="1"/>
        <v>147501597000</v>
      </c>
    </row>
    <row r="31" spans="2:14" s="50" customFormat="1" ht="20.100000000000001" customHeight="1" x14ac:dyDescent="0.25">
      <c r="B31" s="17" t="s">
        <v>35</v>
      </c>
      <c r="C31" s="52">
        <v>2084545000</v>
      </c>
      <c r="D31" s="18">
        <v>360038000</v>
      </c>
      <c r="E31" s="61">
        <v>359488000</v>
      </c>
      <c r="F31" s="61">
        <v>0</v>
      </c>
      <c r="G31" s="38">
        <f t="shared" si="0"/>
        <v>359488000</v>
      </c>
      <c r="H31" s="18"/>
      <c r="I31" s="18">
        <v>14279000</v>
      </c>
      <c r="J31" s="52">
        <v>226276000</v>
      </c>
      <c r="K31" s="18">
        <v>0</v>
      </c>
      <c r="L31" s="18">
        <v>0</v>
      </c>
      <c r="M31" s="18"/>
      <c r="N31" s="19">
        <f t="shared" si="1"/>
        <v>3044626000</v>
      </c>
    </row>
    <row r="32" spans="2:14" s="50" customFormat="1" ht="20.100000000000001" customHeight="1" x14ac:dyDescent="0.25">
      <c r="B32" s="17" t="s">
        <v>36</v>
      </c>
      <c r="C32" s="38">
        <v>58552662000</v>
      </c>
      <c r="D32" s="18">
        <v>8926306000</v>
      </c>
      <c r="E32" s="61">
        <v>8105001000</v>
      </c>
      <c r="F32" s="61">
        <v>1504000</v>
      </c>
      <c r="G32" s="38">
        <f t="shared" si="0"/>
        <v>8106505000</v>
      </c>
      <c r="H32" s="18"/>
      <c r="I32" s="18">
        <v>2202960000</v>
      </c>
      <c r="J32" s="52">
        <v>7237121000</v>
      </c>
      <c r="K32" s="18">
        <v>23030000</v>
      </c>
      <c r="L32" s="18">
        <v>0</v>
      </c>
      <c r="M32" s="18"/>
      <c r="N32" s="19">
        <f t="shared" si="1"/>
        <v>85048584000</v>
      </c>
    </row>
    <row r="33" spans="2:14" s="50" customFormat="1" ht="20.100000000000001" customHeight="1" x14ac:dyDescent="0.25">
      <c r="B33" s="17" t="s">
        <v>37</v>
      </c>
      <c r="C33" s="52">
        <v>1466497000</v>
      </c>
      <c r="D33" s="18">
        <v>317404000</v>
      </c>
      <c r="E33" s="61">
        <v>298198000</v>
      </c>
      <c r="F33" s="61">
        <v>0</v>
      </c>
      <c r="G33" s="38">
        <f t="shared" si="0"/>
        <v>298198000</v>
      </c>
      <c r="H33" s="18"/>
      <c r="I33" s="18">
        <v>60500000</v>
      </c>
      <c r="J33" s="52">
        <v>3562064000</v>
      </c>
      <c r="K33" s="18">
        <v>27043000</v>
      </c>
      <c r="L33" s="18">
        <v>0</v>
      </c>
      <c r="M33" s="18"/>
      <c r="N33" s="19">
        <f t="shared" si="1"/>
        <v>5731706000</v>
      </c>
    </row>
    <row r="34" spans="2:14" s="50" customFormat="1" ht="20.100000000000001" customHeight="1" x14ac:dyDescent="0.25">
      <c r="B34" s="17" t="s">
        <v>142</v>
      </c>
      <c r="C34" s="38">
        <v>10411137000</v>
      </c>
      <c r="D34" s="18">
        <v>2362505000</v>
      </c>
      <c r="E34" s="61">
        <v>994280000</v>
      </c>
      <c r="F34" s="61">
        <v>204000000</v>
      </c>
      <c r="G34" s="38">
        <f t="shared" si="0"/>
        <v>1198280000</v>
      </c>
      <c r="H34" s="18"/>
      <c r="I34" s="18">
        <v>39604000</v>
      </c>
      <c r="J34" s="52">
        <v>1783540000</v>
      </c>
      <c r="K34" s="18">
        <v>0</v>
      </c>
      <c r="L34" s="18">
        <v>0</v>
      </c>
      <c r="M34" s="18"/>
      <c r="N34" s="19">
        <f t="shared" si="1"/>
        <v>15795066000</v>
      </c>
    </row>
    <row r="35" spans="2:14" s="50" customFormat="1" ht="20.100000000000001" customHeight="1" x14ac:dyDescent="0.25">
      <c r="B35" s="17" t="s">
        <v>143</v>
      </c>
      <c r="C35" s="52">
        <v>1981307000</v>
      </c>
      <c r="D35" s="18">
        <v>476137000</v>
      </c>
      <c r="E35" s="61">
        <v>7506367000</v>
      </c>
      <c r="F35" s="61">
        <v>0</v>
      </c>
      <c r="G35" s="38">
        <f t="shared" si="0"/>
        <v>7506367000</v>
      </c>
      <c r="H35" s="18"/>
      <c r="I35" s="18">
        <v>17508000</v>
      </c>
      <c r="J35" s="52">
        <v>361948000</v>
      </c>
      <c r="K35" s="18">
        <v>0</v>
      </c>
      <c r="L35" s="18">
        <v>0</v>
      </c>
      <c r="M35" s="18"/>
      <c r="N35" s="19">
        <f t="shared" si="1"/>
        <v>10343267000</v>
      </c>
    </row>
    <row r="36" spans="2:14" s="50" customFormat="1" ht="20.100000000000001" customHeight="1" x14ac:dyDescent="0.25">
      <c r="B36" s="17" t="s">
        <v>38</v>
      </c>
      <c r="C36" s="52">
        <v>168980000</v>
      </c>
      <c r="D36" s="18">
        <v>23068000</v>
      </c>
      <c r="E36" s="61">
        <v>42734000</v>
      </c>
      <c r="F36" s="61">
        <v>75000</v>
      </c>
      <c r="G36" s="38">
        <f t="shared" si="0"/>
        <v>42809000</v>
      </c>
      <c r="H36" s="18"/>
      <c r="I36" s="18">
        <v>49452084000</v>
      </c>
      <c r="J36" s="52">
        <v>38060000</v>
      </c>
      <c r="K36" s="18">
        <v>113123000</v>
      </c>
      <c r="L36" s="18">
        <v>0</v>
      </c>
      <c r="M36" s="18"/>
      <c r="N36" s="19">
        <f t="shared" si="1"/>
        <v>49838124000</v>
      </c>
    </row>
    <row r="37" spans="2:14" s="50" customFormat="1" ht="20.100000000000001" customHeight="1" x14ac:dyDescent="0.25">
      <c r="B37" s="17" t="s">
        <v>39</v>
      </c>
      <c r="C37" s="52">
        <v>18065000</v>
      </c>
      <c r="D37" s="18">
        <v>2671000</v>
      </c>
      <c r="E37" s="61">
        <v>3962000</v>
      </c>
      <c r="F37" s="61">
        <v>0</v>
      </c>
      <c r="G37" s="38">
        <f t="shared" si="0"/>
        <v>3962000</v>
      </c>
      <c r="H37" s="18"/>
      <c r="I37" s="18">
        <v>133000</v>
      </c>
      <c r="J37" s="52">
        <v>4472000</v>
      </c>
      <c r="K37" s="18">
        <v>0</v>
      </c>
      <c r="L37" s="18">
        <v>0</v>
      </c>
      <c r="M37" s="18"/>
      <c r="N37" s="19">
        <f t="shared" si="1"/>
        <v>29303000</v>
      </c>
    </row>
    <row r="38" spans="2:14" s="50" customFormat="1" ht="20.100000000000001" customHeight="1" x14ac:dyDescent="0.25">
      <c r="B38" s="17" t="s">
        <v>40</v>
      </c>
      <c r="C38" s="52">
        <v>84732000</v>
      </c>
      <c r="D38" s="18">
        <v>14221000</v>
      </c>
      <c r="E38" s="61">
        <v>1257000000</v>
      </c>
      <c r="F38" s="61">
        <v>0</v>
      </c>
      <c r="G38" s="38">
        <f t="shared" si="0"/>
        <v>1257000000</v>
      </c>
      <c r="H38" s="18"/>
      <c r="I38" s="18">
        <v>161890000</v>
      </c>
      <c r="J38" s="52">
        <v>94221000</v>
      </c>
      <c r="K38" s="18">
        <v>107000</v>
      </c>
      <c r="L38" s="18">
        <v>72208000</v>
      </c>
      <c r="M38" s="18"/>
      <c r="N38" s="19">
        <f t="shared" si="1"/>
        <v>1684379000</v>
      </c>
    </row>
    <row r="39" spans="2:14" s="50" customFormat="1" ht="20.100000000000001" customHeight="1" x14ac:dyDescent="0.25">
      <c r="B39" s="17" t="s">
        <v>41</v>
      </c>
      <c r="C39" s="52">
        <v>759749000</v>
      </c>
      <c r="D39" s="18">
        <v>132358000</v>
      </c>
      <c r="E39" s="61">
        <v>409485000</v>
      </c>
      <c r="F39" s="61">
        <v>136000</v>
      </c>
      <c r="G39" s="38">
        <f t="shared" si="0"/>
        <v>409621000</v>
      </c>
      <c r="H39" s="18"/>
      <c r="I39" s="18">
        <v>737075000</v>
      </c>
      <c r="J39" s="52">
        <v>647758000</v>
      </c>
      <c r="K39" s="18">
        <v>200173000</v>
      </c>
      <c r="L39" s="18">
        <v>30519000</v>
      </c>
      <c r="M39" s="18"/>
      <c r="N39" s="19">
        <f t="shared" si="1"/>
        <v>2917253000</v>
      </c>
    </row>
    <row r="40" spans="2:14" s="50" customFormat="1" ht="20.100000000000001" customHeight="1" x14ac:dyDescent="0.25">
      <c r="B40" s="17" t="s">
        <v>42</v>
      </c>
      <c r="C40" s="52">
        <v>37772000</v>
      </c>
      <c r="D40" s="18">
        <v>4687000</v>
      </c>
      <c r="E40" s="61">
        <v>15033000</v>
      </c>
      <c r="F40" s="61">
        <v>35000</v>
      </c>
      <c r="G40" s="38">
        <f t="shared" si="0"/>
        <v>15068000</v>
      </c>
      <c r="H40" s="18"/>
      <c r="I40" s="18">
        <v>393000</v>
      </c>
      <c r="J40" s="52">
        <v>3316000</v>
      </c>
      <c r="K40" s="18">
        <v>0</v>
      </c>
      <c r="L40" s="18">
        <v>0</v>
      </c>
      <c r="M40" s="18"/>
      <c r="N40" s="19">
        <f t="shared" si="1"/>
        <v>61236000</v>
      </c>
    </row>
    <row r="41" spans="2:14" s="50" customFormat="1" ht="20.100000000000001" customHeight="1" x14ac:dyDescent="0.25">
      <c r="B41" s="17" t="s">
        <v>43</v>
      </c>
      <c r="C41" s="52">
        <v>752685000</v>
      </c>
      <c r="D41" s="18">
        <v>123978000</v>
      </c>
      <c r="E41" s="61">
        <v>2579040000</v>
      </c>
      <c r="F41" s="61">
        <v>4086000</v>
      </c>
      <c r="G41" s="38">
        <f t="shared" si="0"/>
        <v>2583126000</v>
      </c>
      <c r="H41" s="18"/>
      <c r="I41" s="18">
        <v>20519581000</v>
      </c>
      <c r="J41" s="52">
        <v>306911000</v>
      </c>
      <c r="K41" s="18">
        <v>17077000</v>
      </c>
      <c r="L41" s="18">
        <v>0</v>
      </c>
      <c r="M41" s="18"/>
      <c r="N41" s="19">
        <f t="shared" si="1"/>
        <v>24303358000</v>
      </c>
    </row>
    <row r="42" spans="2:14" s="50" customFormat="1" ht="20.100000000000001" customHeight="1" x14ac:dyDescent="0.25">
      <c r="B42" s="17" t="s">
        <v>44</v>
      </c>
      <c r="C42" s="52">
        <v>26609000</v>
      </c>
      <c r="D42" s="18">
        <v>2880000</v>
      </c>
      <c r="E42" s="61">
        <v>25358000</v>
      </c>
      <c r="F42" s="61">
        <v>47000</v>
      </c>
      <c r="G42" s="38">
        <f t="shared" si="0"/>
        <v>25405000</v>
      </c>
      <c r="H42" s="18"/>
      <c r="I42" s="18">
        <v>253154000</v>
      </c>
      <c r="J42" s="52">
        <v>4377000</v>
      </c>
      <c r="K42" s="18">
        <v>1100000</v>
      </c>
      <c r="L42" s="18">
        <v>0</v>
      </c>
      <c r="M42" s="18"/>
      <c r="N42" s="19">
        <f t="shared" si="1"/>
        <v>313525000</v>
      </c>
    </row>
    <row r="43" spans="2:14" s="50" customFormat="1" ht="20.100000000000001" customHeight="1" x14ac:dyDescent="0.25">
      <c r="B43" s="17" t="s">
        <v>45</v>
      </c>
      <c r="C43" s="52">
        <v>187106000</v>
      </c>
      <c r="D43" s="18">
        <v>30927000</v>
      </c>
      <c r="E43" s="61">
        <v>43126000</v>
      </c>
      <c r="F43" s="61">
        <v>0</v>
      </c>
      <c r="G43" s="38">
        <f t="shared" si="0"/>
        <v>43126000</v>
      </c>
      <c r="H43" s="18"/>
      <c r="I43" s="18">
        <v>63307000</v>
      </c>
      <c r="J43" s="52">
        <v>67761000</v>
      </c>
      <c r="K43" s="18">
        <v>195177000</v>
      </c>
      <c r="L43" s="18">
        <v>387986000</v>
      </c>
      <c r="M43" s="18"/>
      <c r="N43" s="19">
        <f t="shared" si="1"/>
        <v>975390000</v>
      </c>
    </row>
    <row r="44" spans="2:14" s="50" customFormat="1" ht="20.100000000000001" customHeight="1" x14ac:dyDescent="0.25">
      <c r="B44" s="17" t="s">
        <v>46</v>
      </c>
      <c r="C44" s="52">
        <v>731633000</v>
      </c>
      <c r="D44" s="18">
        <v>128503000</v>
      </c>
      <c r="E44" s="61">
        <v>79958000</v>
      </c>
      <c r="F44" s="61">
        <v>0</v>
      </c>
      <c r="G44" s="38">
        <f t="shared" si="0"/>
        <v>79958000</v>
      </c>
      <c r="H44" s="18"/>
      <c r="I44" s="18">
        <v>401010000</v>
      </c>
      <c r="J44" s="52">
        <v>292780000</v>
      </c>
      <c r="K44" s="18">
        <v>154071000</v>
      </c>
      <c r="L44" s="18">
        <v>35959000</v>
      </c>
      <c r="M44" s="18"/>
      <c r="N44" s="19">
        <f t="shared" si="1"/>
        <v>1823914000</v>
      </c>
    </row>
    <row r="45" spans="2:14" s="50" customFormat="1" ht="20.100000000000001" customHeight="1" x14ac:dyDescent="0.25">
      <c r="B45" s="17" t="s">
        <v>47</v>
      </c>
      <c r="C45" s="52">
        <v>590647000</v>
      </c>
      <c r="D45" s="18">
        <v>136860000</v>
      </c>
      <c r="E45" s="61">
        <v>21964000</v>
      </c>
      <c r="F45" s="61">
        <v>0</v>
      </c>
      <c r="G45" s="38">
        <f t="shared" si="0"/>
        <v>21964000</v>
      </c>
      <c r="H45" s="18"/>
      <c r="I45" s="18">
        <v>500000</v>
      </c>
      <c r="J45" s="52">
        <v>169511000</v>
      </c>
      <c r="K45" s="18">
        <v>0</v>
      </c>
      <c r="L45" s="18">
        <v>0</v>
      </c>
      <c r="M45" s="18"/>
      <c r="N45" s="19">
        <f t="shared" si="1"/>
        <v>919482000</v>
      </c>
    </row>
    <row r="46" spans="2:14" s="50" customFormat="1" ht="20.100000000000001" customHeight="1" x14ac:dyDescent="0.25">
      <c r="B46" s="17" t="s">
        <v>48</v>
      </c>
      <c r="C46" s="52">
        <v>207328000</v>
      </c>
      <c r="D46" s="18">
        <v>24437000</v>
      </c>
      <c r="E46" s="61">
        <v>95416000</v>
      </c>
      <c r="F46" s="61">
        <v>1592000</v>
      </c>
      <c r="G46" s="38">
        <f t="shared" si="0"/>
        <v>97008000</v>
      </c>
      <c r="H46" s="18"/>
      <c r="I46" s="18">
        <v>3585252000</v>
      </c>
      <c r="J46" s="52">
        <v>23807000</v>
      </c>
      <c r="K46" s="18">
        <v>0</v>
      </c>
      <c r="L46" s="18">
        <v>11000000</v>
      </c>
      <c r="M46" s="18"/>
      <c r="N46" s="19">
        <f t="shared" si="1"/>
        <v>3948832000</v>
      </c>
    </row>
    <row r="47" spans="2:14" s="50" customFormat="1" ht="20.100000000000001" customHeight="1" x14ac:dyDescent="0.25">
      <c r="B47" s="17" t="s">
        <v>49</v>
      </c>
      <c r="C47" s="52">
        <v>28339000</v>
      </c>
      <c r="D47" s="18">
        <v>3954000</v>
      </c>
      <c r="E47" s="61">
        <v>80892000</v>
      </c>
      <c r="F47" s="61">
        <v>11000</v>
      </c>
      <c r="G47" s="38">
        <f t="shared" si="0"/>
        <v>80903000</v>
      </c>
      <c r="H47" s="18"/>
      <c r="I47" s="18">
        <v>38252000</v>
      </c>
      <c r="J47" s="52">
        <v>9112000</v>
      </c>
      <c r="K47" s="18">
        <v>21440000</v>
      </c>
      <c r="L47" s="18">
        <v>0</v>
      </c>
      <c r="M47" s="18"/>
      <c r="N47" s="19">
        <f t="shared" si="1"/>
        <v>182000000</v>
      </c>
    </row>
    <row r="48" spans="2:14" s="50" customFormat="1" ht="20.100000000000001" customHeight="1" x14ac:dyDescent="0.25">
      <c r="B48" s="17" t="s">
        <v>50</v>
      </c>
      <c r="C48" s="52">
        <v>3356651000</v>
      </c>
      <c r="D48" s="18">
        <v>607157000</v>
      </c>
      <c r="E48" s="61">
        <v>399898000</v>
      </c>
      <c r="F48" s="61">
        <v>0</v>
      </c>
      <c r="G48" s="38">
        <f t="shared" si="0"/>
        <v>399898000</v>
      </c>
      <c r="H48" s="18"/>
      <c r="I48" s="18">
        <v>13213385000</v>
      </c>
      <c r="J48" s="52">
        <v>1713805000</v>
      </c>
      <c r="K48" s="18">
        <v>222753000</v>
      </c>
      <c r="L48" s="18">
        <v>24271000</v>
      </c>
      <c r="M48" s="18"/>
      <c r="N48" s="19">
        <f t="shared" si="1"/>
        <v>19537920000</v>
      </c>
    </row>
    <row r="49" spans="2:14" s="50" customFormat="1" ht="20.100000000000001" customHeight="1" x14ac:dyDescent="0.25">
      <c r="B49" s="17" t="s">
        <v>51</v>
      </c>
      <c r="C49" s="52">
        <v>634796000</v>
      </c>
      <c r="D49" s="18">
        <v>107122000</v>
      </c>
      <c r="E49" s="61">
        <v>150243000</v>
      </c>
      <c r="F49" s="61">
        <v>0</v>
      </c>
      <c r="G49" s="38">
        <f t="shared" si="0"/>
        <v>150243000</v>
      </c>
      <c r="H49" s="18"/>
      <c r="I49" s="18">
        <v>7529000</v>
      </c>
      <c r="J49" s="52">
        <v>231630000</v>
      </c>
      <c r="K49" s="18">
        <v>0</v>
      </c>
      <c r="L49" s="18">
        <v>0</v>
      </c>
      <c r="M49" s="18"/>
      <c r="N49" s="19">
        <f t="shared" si="1"/>
        <v>1131320000</v>
      </c>
    </row>
    <row r="50" spans="2:14" s="50" customFormat="1" ht="20.100000000000001" customHeight="1" x14ac:dyDescent="0.25">
      <c r="B50" s="17" t="s">
        <v>52</v>
      </c>
      <c r="C50" s="52">
        <v>53068000</v>
      </c>
      <c r="D50" s="18">
        <v>7089000</v>
      </c>
      <c r="E50" s="61">
        <v>22825000</v>
      </c>
      <c r="F50" s="61">
        <v>0</v>
      </c>
      <c r="G50" s="38">
        <f t="shared" si="0"/>
        <v>22825000</v>
      </c>
      <c r="H50" s="18"/>
      <c r="I50" s="18">
        <v>869000</v>
      </c>
      <c r="J50" s="52">
        <f>1113203000</f>
        <v>1113203000</v>
      </c>
      <c r="K50" s="18">
        <v>1009845000</v>
      </c>
      <c r="L50" s="18">
        <v>0</v>
      </c>
      <c r="M50" s="18"/>
      <c r="N50" s="19">
        <f t="shared" si="1"/>
        <v>2206899000</v>
      </c>
    </row>
    <row r="51" spans="2:14" s="50" customFormat="1" ht="20.100000000000001" customHeight="1" x14ac:dyDescent="0.25">
      <c r="B51" s="17" t="s">
        <v>156</v>
      </c>
      <c r="C51" s="52">
        <v>188354000</v>
      </c>
      <c r="D51" s="18">
        <v>31068000</v>
      </c>
      <c r="E51" s="61">
        <v>41564000</v>
      </c>
      <c r="F51" s="61">
        <v>0</v>
      </c>
      <c r="G51" s="38">
        <f t="shared" si="0"/>
        <v>41564000</v>
      </c>
      <c r="H51" s="18"/>
      <c r="I51" s="18">
        <v>2743000</v>
      </c>
      <c r="J51" s="52">
        <v>94377000</v>
      </c>
      <c r="K51" s="18">
        <v>0</v>
      </c>
      <c r="L51" s="18">
        <v>0</v>
      </c>
      <c r="M51" s="18"/>
      <c r="N51" s="19">
        <f t="shared" si="1"/>
        <v>358106000</v>
      </c>
    </row>
    <row r="52" spans="2:14" s="50" customFormat="1" ht="20.100000000000001" customHeight="1" x14ac:dyDescent="0.25">
      <c r="B52" s="17" t="s">
        <v>53</v>
      </c>
      <c r="C52" s="52">
        <v>293517000</v>
      </c>
      <c r="D52" s="18">
        <v>54445000</v>
      </c>
      <c r="E52" s="61">
        <v>47524000</v>
      </c>
      <c r="F52" s="61">
        <v>0</v>
      </c>
      <c r="G52" s="38">
        <f t="shared" si="0"/>
        <v>47524000</v>
      </c>
      <c r="H52" s="18"/>
      <c r="I52" s="18">
        <v>14761000</v>
      </c>
      <c r="J52" s="52">
        <v>199933000</v>
      </c>
      <c r="K52" s="18">
        <v>13633000</v>
      </c>
      <c r="L52" s="18">
        <v>0</v>
      </c>
      <c r="M52" s="18"/>
      <c r="N52" s="19">
        <f t="shared" si="1"/>
        <v>623813000</v>
      </c>
    </row>
    <row r="53" spans="2:14" s="50" customFormat="1" ht="20.100000000000001" customHeight="1" x14ac:dyDescent="0.25">
      <c r="B53" s="17" t="s">
        <v>144</v>
      </c>
      <c r="C53" s="52">
        <v>119992000</v>
      </c>
      <c r="D53" s="18">
        <v>23352000</v>
      </c>
      <c r="E53" s="61">
        <v>25713000</v>
      </c>
      <c r="F53" s="61">
        <v>0</v>
      </c>
      <c r="G53" s="38">
        <f t="shared" si="0"/>
        <v>25713000</v>
      </c>
      <c r="H53" s="18"/>
      <c r="I53" s="18">
        <v>81100000</v>
      </c>
      <c r="J53" s="52">
        <v>27336000</v>
      </c>
      <c r="K53" s="18">
        <v>0</v>
      </c>
      <c r="L53" s="18">
        <v>0</v>
      </c>
      <c r="M53" s="18"/>
      <c r="N53" s="19">
        <f t="shared" si="1"/>
        <v>277493000</v>
      </c>
    </row>
    <row r="54" spans="2:14" s="50" customFormat="1" ht="20.100000000000001" customHeight="1" thickBot="1" x14ac:dyDescent="0.3">
      <c r="B54" s="17" t="s">
        <v>145</v>
      </c>
      <c r="C54" s="52">
        <v>161402000</v>
      </c>
      <c r="D54" s="18">
        <v>32978000</v>
      </c>
      <c r="E54" s="61">
        <v>87437000</v>
      </c>
      <c r="F54" s="61">
        <v>0</v>
      </c>
      <c r="G54" s="38">
        <f t="shared" si="0"/>
        <v>87437000</v>
      </c>
      <c r="H54" s="18"/>
      <c r="I54" s="18">
        <v>101722000</v>
      </c>
      <c r="J54" s="52">
        <v>6680821000</v>
      </c>
      <c r="K54" s="18">
        <v>3616181000</v>
      </c>
      <c r="L54" s="18">
        <v>0</v>
      </c>
      <c r="M54" s="18"/>
      <c r="N54" s="19">
        <f t="shared" si="1"/>
        <v>10680541000</v>
      </c>
    </row>
    <row r="55" spans="2:14" s="57" customFormat="1" ht="24.95" customHeight="1" thickBot="1" x14ac:dyDescent="0.3">
      <c r="B55" s="54" t="s">
        <v>55</v>
      </c>
      <c r="C55" s="55">
        <f t="shared" ref="C55:M55" si="3">SUM(C8:C54)</f>
        <v>140817377000</v>
      </c>
      <c r="D55" s="55">
        <f t="shared" si="3"/>
        <v>23567815000</v>
      </c>
      <c r="E55" s="55">
        <f t="shared" si="3"/>
        <v>43617101000</v>
      </c>
      <c r="F55" s="55">
        <f t="shared" si="3"/>
        <v>513770000</v>
      </c>
      <c r="G55" s="55">
        <f t="shared" si="3"/>
        <v>44130871000</v>
      </c>
      <c r="H55" s="55">
        <f t="shared" si="3"/>
        <v>57500000000</v>
      </c>
      <c r="I55" s="55">
        <f t="shared" si="3"/>
        <v>242556487000</v>
      </c>
      <c r="J55" s="55">
        <f t="shared" si="3"/>
        <v>33703134000</v>
      </c>
      <c r="K55" s="55">
        <f t="shared" si="3"/>
        <v>8477724000</v>
      </c>
      <c r="L55" s="55">
        <f t="shared" si="3"/>
        <v>6685946000</v>
      </c>
      <c r="M55" s="55">
        <f t="shared" si="3"/>
        <v>6420922000</v>
      </c>
      <c r="N55" s="56">
        <f>SUM(N8:N54)</f>
        <v>563860276000</v>
      </c>
    </row>
    <row r="56" spans="2:14" s="58" customFormat="1" x14ac:dyDescent="0.25">
      <c r="B56" s="58" t="s">
        <v>56</v>
      </c>
      <c r="N56" s="59"/>
    </row>
    <row r="57" spans="2:14" x14ac:dyDescent="0.25">
      <c r="G57" s="71"/>
      <c r="J57" s="71"/>
      <c r="K57" s="71"/>
      <c r="L57" s="71"/>
      <c r="N57" s="71"/>
    </row>
    <row r="58" spans="2:14" x14ac:dyDescent="0.25">
      <c r="D58" s="71"/>
    </row>
    <row r="59" spans="2:14" x14ac:dyDescent="0.25">
      <c r="C59" s="71"/>
      <c r="D59" s="71"/>
    </row>
  </sheetData>
  <mergeCells count="14">
    <mergeCell ref="K6:K7"/>
    <mergeCell ref="L6:L7"/>
    <mergeCell ref="M6:M7"/>
    <mergeCell ref="N6:N7"/>
    <mergeCell ref="B2:N2"/>
    <mergeCell ref="B3:N3"/>
    <mergeCell ref="B4:N4"/>
    <mergeCell ref="B6:B7"/>
    <mergeCell ref="C6:C7"/>
    <mergeCell ref="D6:D7"/>
    <mergeCell ref="E6:G6"/>
    <mergeCell ref="H6:H7"/>
    <mergeCell ref="I6:I7"/>
    <mergeCell ref="J6:J7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1"/>
  <sheetViews>
    <sheetView zoomScale="70" zoomScaleNormal="70" workbookViewId="0"/>
  </sheetViews>
  <sheetFormatPr defaultRowHeight="15" x14ac:dyDescent="0.25"/>
  <cols>
    <col min="1" max="1" width="6.28515625" style="4" customWidth="1"/>
    <col min="2" max="2" width="79" style="4" customWidth="1"/>
    <col min="3" max="14" width="21" style="4" customWidth="1"/>
    <col min="15" max="16384" width="9.140625" style="4"/>
  </cols>
  <sheetData>
    <row r="1" spans="1:14" ht="20.100000000000001" customHeight="1" x14ac:dyDescent="0.25">
      <c r="A1" s="1"/>
      <c r="B1" s="2" t="s">
        <v>0</v>
      </c>
      <c r="C1" s="2" t="s">
        <v>0</v>
      </c>
      <c r="D1" s="2" t="s">
        <v>0</v>
      </c>
      <c r="E1" s="2" t="s">
        <v>0</v>
      </c>
      <c r="F1" s="2"/>
      <c r="G1" s="2"/>
      <c r="H1" s="2" t="s">
        <v>0</v>
      </c>
      <c r="I1" s="2" t="s">
        <v>0</v>
      </c>
      <c r="J1" s="2" t="s">
        <v>0</v>
      </c>
      <c r="K1" s="2" t="s">
        <v>0</v>
      </c>
      <c r="L1" s="2" t="s">
        <v>0</v>
      </c>
      <c r="M1" s="2" t="s">
        <v>0</v>
      </c>
      <c r="N1" s="3" t="s">
        <v>0</v>
      </c>
    </row>
    <row r="2" spans="1:14" ht="20.100000000000001" customHeight="1" x14ac:dyDescent="0.25">
      <c r="A2" s="1"/>
      <c r="B2" s="76" t="s">
        <v>0</v>
      </c>
      <c r="C2" s="76" t="s">
        <v>0</v>
      </c>
      <c r="D2" s="76" t="s">
        <v>0</v>
      </c>
      <c r="E2" s="76" t="s">
        <v>0</v>
      </c>
      <c r="F2" s="76"/>
      <c r="G2" s="76"/>
      <c r="H2" s="76" t="s">
        <v>0</v>
      </c>
      <c r="I2" s="76" t="s">
        <v>0</v>
      </c>
      <c r="J2" s="76" t="s">
        <v>0</v>
      </c>
      <c r="K2" s="76" t="s">
        <v>0</v>
      </c>
      <c r="L2" s="76" t="s">
        <v>0</v>
      </c>
      <c r="M2" s="76" t="s">
        <v>0</v>
      </c>
      <c r="N2" s="76" t="s">
        <v>0</v>
      </c>
    </row>
    <row r="3" spans="1:14" ht="20.100000000000001" customHeight="1" x14ac:dyDescent="0.25">
      <c r="A3" s="1"/>
      <c r="B3" s="76" t="s">
        <v>57</v>
      </c>
      <c r="C3" s="76" t="s">
        <v>0</v>
      </c>
      <c r="D3" s="76" t="s">
        <v>0</v>
      </c>
      <c r="E3" s="76" t="s">
        <v>0</v>
      </c>
      <c r="F3" s="76"/>
      <c r="G3" s="76"/>
      <c r="H3" s="76" t="s">
        <v>0</v>
      </c>
      <c r="I3" s="76" t="s">
        <v>0</v>
      </c>
      <c r="J3" s="76" t="s">
        <v>0</v>
      </c>
      <c r="K3" s="76" t="s">
        <v>0</v>
      </c>
      <c r="L3" s="76" t="s">
        <v>0</v>
      </c>
      <c r="M3" s="76" t="s">
        <v>0</v>
      </c>
      <c r="N3" s="76" t="s">
        <v>0</v>
      </c>
    </row>
    <row r="4" spans="1:14" ht="20.100000000000001" customHeight="1" x14ac:dyDescent="0.25">
      <c r="A4" s="1"/>
      <c r="B4" s="77" t="s">
        <v>163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</row>
    <row r="5" spans="1:14" s="8" customFormat="1" ht="20.100000000000001" customHeight="1" thickBot="1" x14ac:dyDescent="0.3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 t="s">
        <v>2</v>
      </c>
    </row>
    <row r="6" spans="1:14" s="10" customFormat="1" ht="23.25" customHeight="1" x14ac:dyDescent="0.25">
      <c r="A6" s="9"/>
      <c r="B6" s="85" t="s">
        <v>3</v>
      </c>
      <c r="C6" s="72" t="s">
        <v>4</v>
      </c>
      <c r="D6" s="72" t="s">
        <v>5</v>
      </c>
      <c r="E6" s="80" t="s">
        <v>6</v>
      </c>
      <c r="F6" s="81"/>
      <c r="G6" s="82"/>
      <c r="H6" s="72" t="s">
        <v>7</v>
      </c>
      <c r="I6" s="72" t="s">
        <v>8</v>
      </c>
      <c r="J6" s="72" t="s">
        <v>9</v>
      </c>
      <c r="K6" s="72" t="s">
        <v>10</v>
      </c>
      <c r="L6" s="72" t="s">
        <v>11</v>
      </c>
      <c r="M6" s="72" t="s">
        <v>12</v>
      </c>
      <c r="N6" s="74" t="s">
        <v>13</v>
      </c>
    </row>
    <row r="7" spans="1:14" s="10" customFormat="1" ht="45" customHeight="1" thickBot="1" x14ac:dyDescent="0.3">
      <c r="A7" s="11"/>
      <c r="B7" s="86"/>
      <c r="C7" s="83" t="s">
        <v>0</v>
      </c>
      <c r="D7" s="83" t="s">
        <v>0</v>
      </c>
      <c r="E7" s="12" t="s">
        <v>14</v>
      </c>
      <c r="F7" s="12" t="s">
        <v>15</v>
      </c>
      <c r="G7" s="12" t="s">
        <v>13</v>
      </c>
      <c r="H7" s="83" t="s">
        <v>0</v>
      </c>
      <c r="I7" s="83" t="s">
        <v>0</v>
      </c>
      <c r="J7" s="83" t="s">
        <v>0</v>
      </c>
      <c r="K7" s="83" t="s">
        <v>0</v>
      </c>
      <c r="L7" s="83" t="s">
        <v>0</v>
      </c>
      <c r="M7" s="83" t="s">
        <v>0</v>
      </c>
      <c r="N7" s="84" t="s">
        <v>0</v>
      </c>
    </row>
    <row r="8" spans="1:14" ht="19.5" customHeight="1" x14ac:dyDescent="0.25">
      <c r="A8" s="13"/>
      <c r="B8" s="14" t="s">
        <v>58</v>
      </c>
      <c r="C8" s="15">
        <v>35426000</v>
      </c>
      <c r="D8" s="15">
        <v>4715000</v>
      </c>
      <c r="E8" s="15">
        <v>3785000</v>
      </c>
      <c r="F8" s="15">
        <v>0</v>
      </c>
      <c r="G8" s="15">
        <f>E8+F8</f>
        <v>3785000</v>
      </c>
      <c r="H8" s="15"/>
      <c r="I8" s="15">
        <v>2118000</v>
      </c>
      <c r="J8" s="15">
        <v>3415000</v>
      </c>
      <c r="K8" s="15"/>
      <c r="L8" s="15"/>
      <c r="M8" s="15"/>
      <c r="N8" s="16">
        <f>SUM(C8,D8,G8,H8,I8,J8,K8,L8,M8)</f>
        <v>49459000</v>
      </c>
    </row>
    <row r="9" spans="1:14" ht="19.5" customHeight="1" x14ac:dyDescent="0.25">
      <c r="B9" s="17" t="s">
        <v>173</v>
      </c>
      <c r="C9" s="18">
        <v>527052000</v>
      </c>
      <c r="D9" s="18">
        <v>89226000</v>
      </c>
      <c r="E9" s="18">
        <v>75553000</v>
      </c>
      <c r="F9" s="18">
        <v>0</v>
      </c>
      <c r="G9" s="18">
        <f t="shared" ref="G9:G72" si="0">E9+F9</f>
        <v>75553000</v>
      </c>
      <c r="H9" s="18"/>
      <c r="I9" s="18">
        <v>21560000</v>
      </c>
      <c r="J9" s="18">
        <v>173054000</v>
      </c>
      <c r="K9" s="18"/>
      <c r="L9" s="18"/>
      <c r="M9" s="18"/>
      <c r="N9" s="19">
        <f t="shared" ref="N9:N72" si="1">SUM(C9,D9,G9,H9,I9,J9,K9,L9,M9)</f>
        <v>886445000</v>
      </c>
    </row>
    <row r="10" spans="1:14" ht="19.5" customHeight="1" x14ac:dyDescent="0.25">
      <c r="B10" s="17" t="s">
        <v>174</v>
      </c>
      <c r="C10" s="18">
        <v>272868000</v>
      </c>
      <c r="D10" s="18">
        <v>42374000</v>
      </c>
      <c r="E10" s="18">
        <v>84073000</v>
      </c>
      <c r="F10" s="18">
        <v>0</v>
      </c>
      <c r="G10" s="18">
        <f t="shared" si="0"/>
        <v>84073000</v>
      </c>
      <c r="H10" s="18"/>
      <c r="I10" s="18">
        <v>10653000</v>
      </c>
      <c r="J10" s="18">
        <v>70239000</v>
      </c>
      <c r="K10" s="18"/>
      <c r="L10" s="18"/>
      <c r="M10" s="18"/>
      <c r="N10" s="19">
        <f t="shared" si="1"/>
        <v>480207000</v>
      </c>
    </row>
    <row r="11" spans="1:14" ht="19.5" customHeight="1" x14ac:dyDescent="0.25">
      <c r="B11" s="17" t="s">
        <v>59</v>
      </c>
      <c r="C11" s="18">
        <v>492008000</v>
      </c>
      <c r="D11" s="18">
        <v>84119000</v>
      </c>
      <c r="E11" s="18">
        <v>94996000</v>
      </c>
      <c r="F11" s="18">
        <v>0</v>
      </c>
      <c r="G11" s="18">
        <f t="shared" si="0"/>
        <v>94996000</v>
      </c>
      <c r="H11" s="18"/>
      <c r="I11" s="18">
        <v>22946000</v>
      </c>
      <c r="J11" s="18">
        <v>171229000</v>
      </c>
      <c r="K11" s="18"/>
      <c r="L11" s="18"/>
      <c r="M11" s="18"/>
      <c r="N11" s="19">
        <f t="shared" si="1"/>
        <v>865298000</v>
      </c>
    </row>
    <row r="12" spans="1:14" ht="19.5" customHeight="1" x14ac:dyDescent="0.25">
      <c r="B12" s="17" t="s">
        <v>175</v>
      </c>
      <c r="C12" s="18">
        <v>474588000</v>
      </c>
      <c r="D12" s="18">
        <v>74923000</v>
      </c>
      <c r="E12" s="18">
        <v>85444000</v>
      </c>
      <c r="F12" s="18">
        <v>0</v>
      </c>
      <c r="G12" s="18">
        <f t="shared" si="0"/>
        <v>85444000</v>
      </c>
      <c r="H12" s="18"/>
      <c r="I12" s="18">
        <v>19385000</v>
      </c>
      <c r="J12" s="18">
        <v>153110000</v>
      </c>
      <c r="K12" s="18"/>
      <c r="L12" s="18"/>
      <c r="M12" s="18"/>
      <c r="N12" s="19">
        <f t="shared" si="1"/>
        <v>807450000</v>
      </c>
    </row>
    <row r="13" spans="1:14" ht="19.5" customHeight="1" x14ac:dyDescent="0.25">
      <c r="B13" s="17" t="s">
        <v>60</v>
      </c>
      <c r="C13" s="18">
        <v>695052000</v>
      </c>
      <c r="D13" s="18">
        <v>124671000</v>
      </c>
      <c r="E13" s="18">
        <v>165257000</v>
      </c>
      <c r="F13" s="18">
        <v>0</v>
      </c>
      <c r="G13" s="18">
        <f t="shared" si="0"/>
        <v>165257000</v>
      </c>
      <c r="H13" s="18"/>
      <c r="I13" s="18">
        <v>33973000</v>
      </c>
      <c r="J13" s="18">
        <v>152425000</v>
      </c>
      <c r="K13" s="18"/>
      <c r="L13" s="18"/>
      <c r="M13" s="18"/>
      <c r="N13" s="19">
        <f t="shared" si="1"/>
        <v>1171378000</v>
      </c>
    </row>
    <row r="14" spans="1:14" ht="19.5" customHeight="1" x14ac:dyDescent="0.25">
      <c r="B14" s="17" t="s">
        <v>61</v>
      </c>
      <c r="C14" s="18">
        <v>267702000</v>
      </c>
      <c r="D14" s="18">
        <v>41134000</v>
      </c>
      <c r="E14" s="18">
        <v>75345000</v>
      </c>
      <c r="F14" s="18">
        <v>0</v>
      </c>
      <c r="G14" s="18">
        <f t="shared" si="0"/>
        <v>75345000</v>
      </c>
      <c r="H14" s="18"/>
      <c r="I14" s="18">
        <v>7707000</v>
      </c>
      <c r="J14" s="18">
        <v>51295000</v>
      </c>
      <c r="K14" s="18"/>
      <c r="L14" s="18"/>
      <c r="M14" s="18"/>
      <c r="N14" s="19">
        <f t="shared" si="1"/>
        <v>443183000</v>
      </c>
    </row>
    <row r="15" spans="1:14" ht="19.5" customHeight="1" x14ac:dyDescent="0.25">
      <c r="B15" s="17" t="s">
        <v>176</v>
      </c>
      <c r="C15" s="18">
        <v>132804000</v>
      </c>
      <c r="D15" s="18">
        <v>20806000</v>
      </c>
      <c r="E15" s="18">
        <v>45217000</v>
      </c>
      <c r="F15" s="18">
        <v>0</v>
      </c>
      <c r="G15" s="18">
        <f t="shared" si="0"/>
        <v>45217000</v>
      </c>
      <c r="H15" s="18"/>
      <c r="I15" s="18">
        <v>4977000</v>
      </c>
      <c r="J15" s="18">
        <v>51216000</v>
      </c>
      <c r="K15" s="18"/>
      <c r="L15" s="18"/>
      <c r="M15" s="18"/>
      <c r="N15" s="19">
        <f t="shared" si="1"/>
        <v>255020000</v>
      </c>
    </row>
    <row r="16" spans="1:14" ht="19.5" customHeight="1" x14ac:dyDescent="0.25">
      <c r="B16" s="17" t="s">
        <v>177</v>
      </c>
      <c r="C16" s="18">
        <v>336750000</v>
      </c>
      <c r="D16" s="18">
        <v>52244000</v>
      </c>
      <c r="E16" s="18">
        <v>65105000</v>
      </c>
      <c r="F16" s="18">
        <v>0</v>
      </c>
      <c r="G16" s="18">
        <f t="shared" si="0"/>
        <v>65105000</v>
      </c>
      <c r="H16" s="18"/>
      <c r="I16" s="18">
        <v>10041000</v>
      </c>
      <c r="J16" s="18">
        <v>83134000</v>
      </c>
      <c r="K16" s="18"/>
      <c r="L16" s="18"/>
      <c r="M16" s="18"/>
      <c r="N16" s="19">
        <f t="shared" si="1"/>
        <v>547274000</v>
      </c>
    </row>
    <row r="17" spans="2:14" ht="19.5" customHeight="1" x14ac:dyDescent="0.25">
      <c r="B17" s="17" t="s">
        <v>178</v>
      </c>
      <c r="C17" s="18">
        <v>183072000</v>
      </c>
      <c r="D17" s="18">
        <v>27030000</v>
      </c>
      <c r="E17" s="18">
        <v>41582000</v>
      </c>
      <c r="F17" s="18">
        <v>0</v>
      </c>
      <c r="G17" s="18">
        <f t="shared" si="0"/>
        <v>41582000</v>
      </c>
      <c r="H17" s="18"/>
      <c r="I17" s="18">
        <v>7469000</v>
      </c>
      <c r="J17" s="18">
        <v>30510000</v>
      </c>
      <c r="K17" s="18"/>
      <c r="L17" s="18"/>
      <c r="M17" s="18"/>
      <c r="N17" s="19">
        <f t="shared" si="1"/>
        <v>289663000</v>
      </c>
    </row>
    <row r="18" spans="2:14" ht="19.5" customHeight="1" x14ac:dyDescent="0.25">
      <c r="B18" s="17" t="s">
        <v>62</v>
      </c>
      <c r="C18" s="18">
        <v>71306000</v>
      </c>
      <c r="D18" s="18">
        <v>11616000</v>
      </c>
      <c r="E18" s="18">
        <v>13758000</v>
      </c>
      <c r="F18" s="18">
        <v>0</v>
      </c>
      <c r="G18" s="18">
        <f t="shared" si="0"/>
        <v>13758000</v>
      </c>
      <c r="H18" s="18"/>
      <c r="I18" s="18">
        <v>3521000</v>
      </c>
      <c r="J18" s="18">
        <v>38500000</v>
      </c>
      <c r="K18" s="18"/>
      <c r="L18" s="18"/>
      <c r="M18" s="18"/>
      <c r="N18" s="19">
        <f t="shared" si="1"/>
        <v>138701000</v>
      </c>
    </row>
    <row r="19" spans="2:14" ht="19.5" customHeight="1" x14ac:dyDescent="0.25">
      <c r="B19" s="17" t="s">
        <v>179</v>
      </c>
      <c r="C19" s="18">
        <v>410868000</v>
      </c>
      <c r="D19" s="18">
        <v>72646000</v>
      </c>
      <c r="E19" s="18">
        <v>74947000</v>
      </c>
      <c r="F19" s="18">
        <v>0</v>
      </c>
      <c r="G19" s="18">
        <f t="shared" si="0"/>
        <v>74947000</v>
      </c>
      <c r="H19" s="18"/>
      <c r="I19" s="18">
        <v>19943000</v>
      </c>
      <c r="J19" s="18">
        <v>144528000</v>
      </c>
      <c r="K19" s="18"/>
      <c r="L19" s="18"/>
      <c r="M19" s="18"/>
      <c r="N19" s="19">
        <f t="shared" si="1"/>
        <v>722932000</v>
      </c>
    </row>
    <row r="20" spans="2:14" ht="19.5" customHeight="1" x14ac:dyDescent="0.25">
      <c r="B20" s="17" t="s">
        <v>180</v>
      </c>
      <c r="C20" s="18">
        <v>390789000</v>
      </c>
      <c r="D20" s="18">
        <v>65010000</v>
      </c>
      <c r="E20" s="18">
        <v>50763000</v>
      </c>
      <c r="F20" s="18">
        <v>0</v>
      </c>
      <c r="G20" s="18">
        <f t="shared" si="0"/>
        <v>50763000</v>
      </c>
      <c r="H20" s="18"/>
      <c r="I20" s="18">
        <v>16392000</v>
      </c>
      <c r="J20" s="18">
        <v>112607000</v>
      </c>
      <c r="K20" s="18"/>
      <c r="L20" s="18"/>
      <c r="M20" s="18"/>
      <c r="N20" s="19">
        <f t="shared" si="1"/>
        <v>635561000</v>
      </c>
    </row>
    <row r="21" spans="2:14" ht="19.5" customHeight="1" x14ac:dyDescent="0.25">
      <c r="B21" s="17" t="s">
        <v>181</v>
      </c>
      <c r="C21" s="18">
        <v>170344000</v>
      </c>
      <c r="D21" s="18">
        <v>27822000</v>
      </c>
      <c r="E21" s="18">
        <v>34248000</v>
      </c>
      <c r="F21" s="18">
        <v>0</v>
      </c>
      <c r="G21" s="18">
        <f t="shared" si="0"/>
        <v>34248000</v>
      </c>
      <c r="H21" s="18"/>
      <c r="I21" s="18">
        <v>8062000</v>
      </c>
      <c r="J21" s="18">
        <v>48935000</v>
      </c>
      <c r="K21" s="18"/>
      <c r="L21" s="18"/>
      <c r="M21" s="18"/>
      <c r="N21" s="19">
        <f t="shared" si="1"/>
        <v>289411000</v>
      </c>
    </row>
    <row r="22" spans="2:14" ht="19.5" customHeight="1" x14ac:dyDescent="0.25">
      <c r="B22" s="17" t="s">
        <v>182</v>
      </c>
      <c r="C22" s="18">
        <v>280397000</v>
      </c>
      <c r="D22" s="18">
        <v>45413000</v>
      </c>
      <c r="E22" s="18">
        <v>72171000</v>
      </c>
      <c r="F22" s="18">
        <v>0</v>
      </c>
      <c r="G22" s="18">
        <f t="shared" si="0"/>
        <v>72171000</v>
      </c>
      <c r="H22" s="18"/>
      <c r="I22" s="18">
        <v>13546000</v>
      </c>
      <c r="J22" s="18">
        <v>75342000</v>
      </c>
      <c r="K22" s="18"/>
      <c r="L22" s="18"/>
      <c r="M22" s="18"/>
      <c r="N22" s="19">
        <f t="shared" si="1"/>
        <v>486869000</v>
      </c>
    </row>
    <row r="23" spans="2:14" ht="19.5" customHeight="1" x14ac:dyDescent="0.25">
      <c r="B23" s="17" t="s">
        <v>63</v>
      </c>
      <c r="C23" s="18">
        <v>298971000</v>
      </c>
      <c r="D23" s="18">
        <v>48537000</v>
      </c>
      <c r="E23" s="18">
        <v>83283000</v>
      </c>
      <c r="F23" s="18">
        <v>0</v>
      </c>
      <c r="G23" s="18">
        <f t="shared" si="0"/>
        <v>83283000</v>
      </c>
      <c r="H23" s="18"/>
      <c r="I23" s="18">
        <v>9990000</v>
      </c>
      <c r="J23" s="18">
        <v>93132000</v>
      </c>
      <c r="K23" s="18"/>
      <c r="L23" s="18"/>
      <c r="M23" s="18"/>
      <c r="N23" s="19">
        <f t="shared" si="1"/>
        <v>533913000</v>
      </c>
    </row>
    <row r="24" spans="2:14" ht="19.5" customHeight="1" x14ac:dyDescent="0.25">
      <c r="B24" s="17" t="s">
        <v>183</v>
      </c>
      <c r="C24" s="18">
        <v>283921000</v>
      </c>
      <c r="D24" s="18">
        <v>42273000</v>
      </c>
      <c r="E24" s="18">
        <v>76932000</v>
      </c>
      <c r="F24" s="18">
        <v>0</v>
      </c>
      <c r="G24" s="18">
        <f t="shared" si="0"/>
        <v>76932000</v>
      </c>
      <c r="H24" s="18"/>
      <c r="I24" s="18">
        <v>11831000</v>
      </c>
      <c r="J24" s="18">
        <v>63170000</v>
      </c>
      <c r="K24" s="18"/>
      <c r="L24" s="18"/>
      <c r="M24" s="18"/>
      <c r="N24" s="19">
        <f t="shared" si="1"/>
        <v>478127000</v>
      </c>
    </row>
    <row r="25" spans="2:14" ht="19.5" customHeight="1" x14ac:dyDescent="0.25">
      <c r="B25" s="17" t="s">
        <v>184</v>
      </c>
      <c r="C25" s="18">
        <v>263855000</v>
      </c>
      <c r="D25" s="18">
        <v>43153000</v>
      </c>
      <c r="E25" s="18">
        <v>44188000</v>
      </c>
      <c r="F25" s="18">
        <v>0</v>
      </c>
      <c r="G25" s="18">
        <f t="shared" si="0"/>
        <v>44188000</v>
      </c>
      <c r="H25" s="18"/>
      <c r="I25" s="18">
        <v>11235000</v>
      </c>
      <c r="J25" s="18">
        <v>90299000</v>
      </c>
      <c r="K25" s="18"/>
      <c r="L25" s="18"/>
      <c r="M25" s="18"/>
      <c r="N25" s="19">
        <f t="shared" si="1"/>
        <v>452730000</v>
      </c>
    </row>
    <row r="26" spans="2:14" ht="19.5" customHeight="1" x14ac:dyDescent="0.25">
      <c r="B26" s="17" t="s">
        <v>64</v>
      </c>
      <c r="C26" s="18">
        <v>260535000</v>
      </c>
      <c r="D26" s="18">
        <v>39905000</v>
      </c>
      <c r="E26" s="18">
        <v>49929000</v>
      </c>
      <c r="F26" s="18">
        <v>0</v>
      </c>
      <c r="G26" s="18">
        <f t="shared" si="0"/>
        <v>49929000</v>
      </c>
      <c r="H26" s="18"/>
      <c r="I26" s="18">
        <v>11875000</v>
      </c>
      <c r="J26" s="18">
        <v>76223000</v>
      </c>
      <c r="K26" s="18"/>
      <c r="L26" s="18"/>
      <c r="M26" s="18"/>
      <c r="N26" s="19">
        <f t="shared" si="1"/>
        <v>438467000</v>
      </c>
    </row>
    <row r="27" spans="2:14" ht="19.5" customHeight="1" x14ac:dyDescent="0.25">
      <c r="B27" s="17" t="s">
        <v>185</v>
      </c>
      <c r="C27" s="18">
        <v>206491000</v>
      </c>
      <c r="D27" s="18">
        <v>30175000</v>
      </c>
      <c r="E27" s="18">
        <v>38504000</v>
      </c>
      <c r="F27" s="18">
        <v>0</v>
      </c>
      <c r="G27" s="18">
        <f t="shared" si="0"/>
        <v>38504000</v>
      </c>
      <c r="H27" s="18"/>
      <c r="I27" s="18">
        <v>8706000</v>
      </c>
      <c r="J27" s="18">
        <v>69932000</v>
      </c>
      <c r="K27" s="18"/>
      <c r="L27" s="18"/>
      <c r="M27" s="18"/>
      <c r="N27" s="19">
        <f t="shared" si="1"/>
        <v>353808000</v>
      </c>
    </row>
    <row r="28" spans="2:14" ht="19.5" customHeight="1" x14ac:dyDescent="0.25">
      <c r="B28" s="17" t="s">
        <v>186</v>
      </c>
      <c r="C28" s="18">
        <v>296357000</v>
      </c>
      <c r="D28" s="18">
        <v>49944000</v>
      </c>
      <c r="E28" s="18">
        <v>50914000</v>
      </c>
      <c r="F28" s="18">
        <v>0</v>
      </c>
      <c r="G28" s="18">
        <f t="shared" si="0"/>
        <v>50914000</v>
      </c>
      <c r="H28" s="18"/>
      <c r="I28" s="18">
        <v>12518000</v>
      </c>
      <c r="J28" s="18">
        <v>89578000</v>
      </c>
      <c r="K28" s="18"/>
      <c r="L28" s="18"/>
      <c r="M28" s="18"/>
      <c r="N28" s="19">
        <f t="shared" si="1"/>
        <v>499311000</v>
      </c>
    </row>
    <row r="29" spans="2:14" ht="19.5" customHeight="1" x14ac:dyDescent="0.25">
      <c r="B29" s="17" t="s">
        <v>187</v>
      </c>
      <c r="C29" s="18">
        <v>262148000</v>
      </c>
      <c r="D29" s="18">
        <v>42657000</v>
      </c>
      <c r="E29" s="18">
        <v>41283000</v>
      </c>
      <c r="F29" s="18">
        <v>0</v>
      </c>
      <c r="G29" s="18">
        <f t="shared" si="0"/>
        <v>41283000</v>
      </c>
      <c r="H29" s="18"/>
      <c r="I29" s="18">
        <v>13380000</v>
      </c>
      <c r="J29" s="18">
        <v>47926000</v>
      </c>
      <c r="K29" s="18"/>
      <c r="L29" s="18"/>
      <c r="M29" s="18"/>
      <c r="N29" s="19">
        <f t="shared" si="1"/>
        <v>407394000</v>
      </c>
    </row>
    <row r="30" spans="2:14" ht="19.5" customHeight="1" x14ac:dyDescent="0.25">
      <c r="B30" s="17" t="s">
        <v>188</v>
      </c>
      <c r="C30" s="18">
        <v>261952000</v>
      </c>
      <c r="D30" s="18">
        <v>42319000</v>
      </c>
      <c r="E30" s="18">
        <v>47244000</v>
      </c>
      <c r="F30" s="18">
        <v>0</v>
      </c>
      <c r="G30" s="18">
        <f t="shared" si="0"/>
        <v>47244000</v>
      </c>
      <c r="H30" s="18"/>
      <c r="I30" s="18">
        <v>10418000</v>
      </c>
      <c r="J30" s="18">
        <v>59400000</v>
      </c>
      <c r="K30" s="18"/>
      <c r="L30" s="18"/>
      <c r="M30" s="18"/>
      <c r="N30" s="19">
        <f t="shared" si="1"/>
        <v>421333000</v>
      </c>
    </row>
    <row r="31" spans="2:14" ht="19.5" customHeight="1" x14ac:dyDescent="0.25">
      <c r="B31" s="17" t="s">
        <v>189</v>
      </c>
      <c r="C31" s="18">
        <v>335722000</v>
      </c>
      <c r="D31" s="18">
        <v>47768000</v>
      </c>
      <c r="E31" s="18">
        <v>77906000</v>
      </c>
      <c r="F31" s="18">
        <v>0</v>
      </c>
      <c r="G31" s="18">
        <f t="shared" si="0"/>
        <v>77906000</v>
      </c>
      <c r="H31" s="18"/>
      <c r="I31" s="18">
        <v>12503000</v>
      </c>
      <c r="J31" s="18">
        <v>59588000</v>
      </c>
      <c r="K31" s="18"/>
      <c r="L31" s="18"/>
      <c r="M31" s="18"/>
      <c r="N31" s="19">
        <f t="shared" si="1"/>
        <v>533487000</v>
      </c>
    </row>
    <row r="32" spans="2:14" ht="19.5" customHeight="1" x14ac:dyDescent="0.25">
      <c r="B32" s="17" t="s">
        <v>190</v>
      </c>
      <c r="C32" s="18">
        <v>221562000</v>
      </c>
      <c r="D32" s="18">
        <v>33574000</v>
      </c>
      <c r="E32" s="18">
        <v>41700000</v>
      </c>
      <c r="F32" s="18">
        <v>0</v>
      </c>
      <c r="G32" s="18">
        <f t="shared" si="0"/>
        <v>41700000</v>
      </c>
      <c r="H32" s="18"/>
      <c r="I32" s="18">
        <v>9251000</v>
      </c>
      <c r="J32" s="18">
        <v>49300000</v>
      </c>
      <c r="K32" s="18"/>
      <c r="L32" s="18"/>
      <c r="M32" s="18"/>
      <c r="N32" s="19">
        <f t="shared" si="1"/>
        <v>355387000</v>
      </c>
    </row>
    <row r="33" spans="2:14" ht="19.5" customHeight="1" x14ac:dyDescent="0.25">
      <c r="B33" s="17" t="s">
        <v>191</v>
      </c>
      <c r="C33" s="18">
        <v>218040000</v>
      </c>
      <c r="D33" s="18">
        <v>31352000</v>
      </c>
      <c r="E33" s="18">
        <v>39916000</v>
      </c>
      <c r="F33" s="18">
        <v>0</v>
      </c>
      <c r="G33" s="18">
        <f t="shared" si="0"/>
        <v>39916000</v>
      </c>
      <c r="H33" s="18"/>
      <c r="I33" s="18">
        <v>7575000</v>
      </c>
      <c r="J33" s="18">
        <v>48354000</v>
      </c>
      <c r="K33" s="18"/>
      <c r="L33" s="18"/>
      <c r="M33" s="18"/>
      <c r="N33" s="19">
        <f t="shared" si="1"/>
        <v>345237000</v>
      </c>
    </row>
    <row r="34" spans="2:14" ht="19.5" customHeight="1" x14ac:dyDescent="0.25">
      <c r="B34" s="17" t="s">
        <v>192</v>
      </c>
      <c r="C34" s="18">
        <v>230874000</v>
      </c>
      <c r="D34" s="18">
        <v>34729000</v>
      </c>
      <c r="E34" s="18">
        <v>41265000</v>
      </c>
      <c r="F34" s="18">
        <v>0</v>
      </c>
      <c r="G34" s="18">
        <f t="shared" si="0"/>
        <v>41265000</v>
      </c>
      <c r="H34" s="18"/>
      <c r="I34" s="18">
        <v>8375000</v>
      </c>
      <c r="J34" s="18">
        <v>40500000</v>
      </c>
      <c r="K34" s="18"/>
      <c r="L34" s="18"/>
      <c r="M34" s="18"/>
      <c r="N34" s="19">
        <f t="shared" si="1"/>
        <v>355743000</v>
      </c>
    </row>
    <row r="35" spans="2:14" ht="19.5" customHeight="1" x14ac:dyDescent="0.25">
      <c r="B35" s="17" t="s">
        <v>65</v>
      </c>
      <c r="C35" s="18">
        <v>204952000</v>
      </c>
      <c r="D35" s="18">
        <v>29504000</v>
      </c>
      <c r="E35" s="18">
        <v>38930000</v>
      </c>
      <c r="F35" s="18">
        <v>0</v>
      </c>
      <c r="G35" s="18">
        <f t="shared" si="0"/>
        <v>38930000</v>
      </c>
      <c r="H35" s="18"/>
      <c r="I35" s="18">
        <v>7189000</v>
      </c>
      <c r="J35" s="18">
        <v>40454000</v>
      </c>
      <c r="K35" s="18"/>
      <c r="L35" s="18"/>
      <c r="M35" s="18"/>
      <c r="N35" s="19">
        <f t="shared" si="1"/>
        <v>321029000</v>
      </c>
    </row>
    <row r="36" spans="2:14" ht="19.5" customHeight="1" x14ac:dyDescent="0.25">
      <c r="B36" s="17" t="s">
        <v>193</v>
      </c>
      <c r="C36" s="18">
        <v>176765000</v>
      </c>
      <c r="D36" s="18">
        <v>27002000</v>
      </c>
      <c r="E36" s="18">
        <v>39649000</v>
      </c>
      <c r="F36" s="18">
        <v>0</v>
      </c>
      <c r="G36" s="18">
        <f t="shared" si="0"/>
        <v>39649000</v>
      </c>
      <c r="H36" s="18"/>
      <c r="I36" s="18">
        <v>9036000</v>
      </c>
      <c r="J36" s="18">
        <v>46788000</v>
      </c>
      <c r="K36" s="18"/>
      <c r="L36" s="18"/>
      <c r="M36" s="18"/>
      <c r="N36" s="19">
        <f t="shared" si="1"/>
        <v>299240000</v>
      </c>
    </row>
    <row r="37" spans="2:14" ht="19.5" customHeight="1" x14ac:dyDescent="0.25">
      <c r="B37" s="17" t="s">
        <v>66</v>
      </c>
      <c r="C37" s="18">
        <v>56852000</v>
      </c>
      <c r="D37" s="18">
        <v>8671000</v>
      </c>
      <c r="E37" s="18">
        <v>11838000</v>
      </c>
      <c r="F37" s="18">
        <v>0</v>
      </c>
      <c r="G37" s="18">
        <f t="shared" si="0"/>
        <v>11838000</v>
      </c>
      <c r="H37" s="18"/>
      <c r="I37" s="18">
        <v>2026000</v>
      </c>
      <c r="J37" s="18">
        <v>22010000</v>
      </c>
      <c r="K37" s="18"/>
      <c r="L37" s="18"/>
      <c r="M37" s="18"/>
      <c r="N37" s="19">
        <f t="shared" si="1"/>
        <v>101397000</v>
      </c>
    </row>
    <row r="38" spans="2:14" ht="19.5" customHeight="1" x14ac:dyDescent="0.25">
      <c r="B38" s="17" t="s">
        <v>194</v>
      </c>
      <c r="C38" s="18">
        <v>54012000</v>
      </c>
      <c r="D38" s="18">
        <v>7808000</v>
      </c>
      <c r="E38" s="18">
        <v>11435000</v>
      </c>
      <c r="F38" s="18">
        <v>0</v>
      </c>
      <c r="G38" s="18">
        <f t="shared" si="0"/>
        <v>11435000</v>
      </c>
      <c r="H38" s="18"/>
      <c r="I38" s="18">
        <v>1903000</v>
      </c>
      <c r="J38" s="18">
        <v>36500000</v>
      </c>
      <c r="K38" s="18"/>
      <c r="L38" s="18"/>
      <c r="M38" s="18"/>
      <c r="N38" s="19">
        <f t="shared" si="1"/>
        <v>111658000</v>
      </c>
    </row>
    <row r="39" spans="2:14" ht="19.5" customHeight="1" x14ac:dyDescent="0.25">
      <c r="B39" s="17" t="s">
        <v>195</v>
      </c>
      <c r="C39" s="18">
        <v>122671000</v>
      </c>
      <c r="D39" s="18">
        <v>18798000</v>
      </c>
      <c r="E39" s="18">
        <v>25508000</v>
      </c>
      <c r="F39" s="18">
        <v>0</v>
      </c>
      <c r="G39" s="18">
        <f t="shared" si="0"/>
        <v>25508000</v>
      </c>
      <c r="H39" s="18"/>
      <c r="I39" s="18">
        <v>4888000</v>
      </c>
      <c r="J39" s="18">
        <v>30010000</v>
      </c>
      <c r="K39" s="18"/>
      <c r="L39" s="18"/>
      <c r="M39" s="18"/>
      <c r="N39" s="19">
        <f t="shared" si="1"/>
        <v>201875000</v>
      </c>
    </row>
    <row r="40" spans="2:14" ht="19.5" customHeight="1" x14ac:dyDescent="0.25">
      <c r="B40" s="17" t="s">
        <v>196</v>
      </c>
      <c r="C40" s="18">
        <v>260795000</v>
      </c>
      <c r="D40" s="18">
        <v>39062000</v>
      </c>
      <c r="E40" s="18">
        <v>45884000</v>
      </c>
      <c r="F40" s="18">
        <v>0</v>
      </c>
      <c r="G40" s="18">
        <f t="shared" si="0"/>
        <v>45884000</v>
      </c>
      <c r="H40" s="18"/>
      <c r="I40" s="18">
        <v>10360000</v>
      </c>
      <c r="J40" s="18">
        <v>45290000</v>
      </c>
      <c r="K40" s="18"/>
      <c r="L40" s="18"/>
      <c r="M40" s="18"/>
      <c r="N40" s="19">
        <f t="shared" si="1"/>
        <v>401391000</v>
      </c>
    </row>
    <row r="41" spans="2:14" ht="19.5" customHeight="1" x14ac:dyDescent="0.25">
      <c r="B41" s="17" t="s">
        <v>197</v>
      </c>
      <c r="C41" s="18">
        <v>174247000</v>
      </c>
      <c r="D41" s="18">
        <v>27982000</v>
      </c>
      <c r="E41" s="18">
        <v>27852000</v>
      </c>
      <c r="F41" s="18">
        <v>0</v>
      </c>
      <c r="G41" s="18">
        <f t="shared" si="0"/>
        <v>27852000</v>
      </c>
      <c r="H41" s="18"/>
      <c r="I41" s="18">
        <v>7183000</v>
      </c>
      <c r="J41" s="18">
        <v>45553000</v>
      </c>
      <c r="K41" s="18"/>
      <c r="L41" s="18"/>
      <c r="M41" s="18"/>
      <c r="N41" s="19">
        <f t="shared" si="1"/>
        <v>282817000</v>
      </c>
    </row>
    <row r="42" spans="2:14" ht="19.5" customHeight="1" x14ac:dyDescent="0.25">
      <c r="B42" s="17" t="s">
        <v>198</v>
      </c>
      <c r="C42" s="18">
        <v>127605000</v>
      </c>
      <c r="D42" s="18">
        <v>19805000</v>
      </c>
      <c r="E42" s="18">
        <v>30757000</v>
      </c>
      <c r="F42" s="18">
        <v>0</v>
      </c>
      <c r="G42" s="18">
        <f t="shared" si="0"/>
        <v>30757000</v>
      </c>
      <c r="H42" s="18"/>
      <c r="I42" s="18">
        <v>5487000</v>
      </c>
      <c r="J42" s="18">
        <v>38292000</v>
      </c>
      <c r="K42" s="18"/>
      <c r="L42" s="18"/>
      <c r="M42" s="18"/>
      <c r="N42" s="19">
        <f t="shared" si="1"/>
        <v>221946000</v>
      </c>
    </row>
    <row r="43" spans="2:14" ht="19.5" customHeight="1" x14ac:dyDescent="0.25">
      <c r="B43" s="17" t="s">
        <v>199</v>
      </c>
      <c r="C43" s="18">
        <v>179667000</v>
      </c>
      <c r="D43" s="18">
        <v>27903000</v>
      </c>
      <c r="E43" s="18">
        <v>30589000</v>
      </c>
      <c r="F43" s="18">
        <v>0</v>
      </c>
      <c r="G43" s="18">
        <f t="shared" si="0"/>
        <v>30589000</v>
      </c>
      <c r="H43" s="18"/>
      <c r="I43" s="18">
        <v>7819000</v>
      </c>
      <c r="J43" s="18">
        <v>65100000</v>
      </c>
      <c r="K43" s="18"/>
      <c r="L43" s="18"/>
      <c r="M43" s="18"/>
      <c r="N43" s="19">
        <f t="shared" si="1"/>
        <v>311078000</v>
      </c>
    </row>
    <row r="44" spans="2:14" ht="19.5" customHeight="1" x14ac:dyDescent="0.25">
      <c r="B44" s="17" t="s">
        <v>200</v>
      </c>
      <c r="C44" s="18">
        <v>204754000</v>
      </c>
      <c r="D44" s="18">
        <v>33740000</v>
      </c>
      <c r="E44" s="18">
        <v>31668000</v>
      </c>
      <c r="F44" s="18">
        <v>0</v>
      </c>
      <c r="G44" s="18">
        <f t="shared" si="0"/>
        <v>31668000</v>
      </c>
      <c r="H44" s="18"/>
      <c r="I44" s="18">
        <v>8801000</v>
      </c>
      <c r="J44" s="18">
        <v>39422000</v>
      </c>
      <c r="K44" s="18"/>
      <c r="L44" s="18"/>
      <c r="M44" s="18"/>
      <c r="N44" s="19">
        <f t="shared" si="1"/>
        <v>318385000</v>
      </c>
    </row>
    <row r="45" spans="2:14" ht="19.5" customHeight="1" x14ac:dyDescent="0.25">
      <c r="B45" s="17" t="s">
        <v>67</v>
      </c>
      <c r="C45" s="18">
        <v>104633000</v>
      </c>
      <c r="D45" s="18">
        <v>15805000</v>
      </c>
      <c r="E45" s="18">
        <v>26074000</v>
      </c>
      <c r="F45" s="18">
        <v>0</v>
      </c>
      <c r="G45" s="18">
        <f t="shared" si="0"/>
        <v>26074000</v>
      </c>
      <c r="H45" s="18"/>
      <c r="I45" s="18">
        <v>4352000</v>
      </c>
      <c r="J45" s="18">
        <v>31800000</v>
      </c>
      <c r="K45" s="18"/>
      <c r="L45" s="18"/>
      <c r="M45" s="18"/>
      <c r="N45" s="19">
        <f t="shared" si="1"/>
        <v>182664000</v>
      </c>
    </row>
    <row r="46" spans="2:14" ht="19.5" customHeight="1" x14ac:dyDescent="0.25">
      <c r="B46" s="17" t="s">
        <v>68</v>
      </c>
      <c r="C46" s="18">
        <v>211424000</v>
      </c>
      <c r="D46" s="18">
        <v>33931000</v>
      </c>
      <c r="E46" s="18">
        <v>53123000</v>
      </c>
      <c r="F46" s="18">
        <v>0</v>
      </c>
      <c r="G46" s="18">
        <f t="shared" si="0"/>
        <v>53123000</v>
      </c>
      <c r="H46" s="18"/>
      <c r="I46" s="18">
        <v>9686000</v>
      </c>
      <c r="J46" s="18">
        <v>59592000</v>
      </c>
      <c r="K46" s="18"/>
      <c r="L46" s="18"/>
      <c r="M46" s="18"/>
      <c r="N46" s="19">
        <f t="shared" si="1"/>
        <v>367756000</v>
      </c>
    </row>
    <row r="47" spans="2:14" ht="19.5" customHeight="1" x14ac:dyDescent="0.25">
      <c r="B47" s="17" t="s">
        <v>201</v>
      </c>
      <c r="C47" s="18">
        <v>205269000</v>
      </c>
      <c r="D47" s="18">
        <v>28203000</v>
      </c>
      <c r="E47" s="18">
        <v>52156000</v>
      </c>
      <c r="F47" s="18">
        <v>0</v>
      </c>
      <c r="G47" s="18">
        <f t="shared" si="0"/>
        <v>52156000</v>
      </c>
      <c r="H47" s="18"/>
      <c r="I47" s="18">
        <v>5474000</v>
      </c>
      <c r="J47" s="18">
        <v>24902000</v>
      </c>
      <c r="K47" s="18"/>
      <c r="L47" s="18"/>
      <c r="M47" s="18"/>
      <c r="N47" s="19">
        <f t="shared" si="1"/>
        <v>316004000</v>
      </c>
    </row>
    <row r="48" spans="2:14" ht="19.5" customHeight="1" x14ac:dyDescent="0.25">
      <c r="B48" s="17" t="s">
        <v>218</v>
      </c>
      <c r="C48" s="18">
        <v>168339000</v>
      </c>
      <c r="D48" s="18">
        <v>26481000</v>
      </c>
      <c r="E48" s="18">
        <v>34777000</v>
      </c>
      <c r="F48" s="18">
        <v>0</v>
      </c>
      <c r="G48" s="18">
        <f t="shared" si="0"/>
        <v>34777000</v>
      </c>
      <c r="H48" s="18"/>
      <c r="I48" s="18">
        <v>7671000</v>
      </c>
      <c r="J48" s="18">
        <v>43133000</v>
      </c>
      <c r="K48" s="18"/>
      <c r="L48" s="18"/>
      <c r="M48" s="18"/>
      <c r="N48" s="19">
        <f t="shared" si="1"/>
        <v>280401000</v>
      </c>
    </row>
    <row r="49" spans="1:14" ht="19.5" customHeight="1" x14ac:dyDescent="0.25">
      <c r="B49" s="17" t="s">
        <v>202</v>
      </c>
      <c r="C49" s="18">
        <v>124269000</v>
      </c>
      <c r="D49" s="18">
        <v>19331000</v>
      </c>
      <c r="E49" s="18">
        <v>25531000</v>
      </c>
      <c r="F49" s="18">
        <v>0</v>
      </c>
      <c r="G49" s="18">
        <f t="shared" si="0"/>
        <v>25531000</v>
      </c>
      <c r="H49" s="18"/>
      <c r="I49" s="18">
        <v>4081000</v>
      </c>
      <c r="J49" s="18">
        <v>30116000</v>
      </c>
      <c r="K49" s="18"/>
      <c r="L49" s="18"/>
      <c r="M49" s="18"/>
      <c r="N49" s="19">
        <f t="shared" si="1"/>
        <v>203328000</v>
      </c>
    </row>
    <row r="50" spans="1:14" ht="19.5" customHeight="1" x14ac:dyDescent="0.25">
      <c r="B50" s="17" t="s">
        <v>203</v>
      </c>
      <c r="C50" s="18">
        <v>105626000</v>
      </c>
      <c r="D50" s="18">
        <v>16470000</v>
      </c>
      <c r="E50" s="18">
        <v>24303000</v>
      </c>
      <c r="F50" s="18">
        <v>0</v>
      </c>
      <c r="G50" s="18">
        <f t="shared" si="0"/>
        <v>24303000</v>
      </c>
      <c r="H50" s="18"/>
      <c r="I50" s="18">
        <v>5843000</v>
      </c>
      <c r="J50" s="18">
        <v>56000000</v>
      </c>
      <c r="K50" s="18"/>
      <c r="L50" s="18"/>
      <c r="M50" s="18"/>
      <c r="N50" s="19">
        <f t="shared" si="1"/>
        <v>208242000</v>
      </c>
    </row>
    <row r="51" spans="1:14" ht="19.5" customHeight="1" x14ac:dyDescent="0.25">
      <c r="B51" s="17" t="s">
        <v>204</v>
      </c>
      <c r="C51" s="18">
        <v>137960000</v>
      </c>
      <c r="D51" s="18">
        <v>20824000</v>
      </c>
      <c r="E51" s="18">
        <v>30888000</v>
      </c>
      <c r="F51" s="18">
        <v>0</v>
      </c>
      <c r="G51" s="18">
        <f t="shared" si="0"/>
        <v>30888000</v>
      </c>
      <c r="H51" s="18"/>
      <c r="I51" s="18">
        <v>5768000</v>
      </c>
      <c r="J51" s="18">
        <v>71806000</v>
      </c>
      <c r="K51" s="18"/>
      <c r="L51" s="18"/>
      <c r="M51" s="18"/>
      <c r="N51" s="19">
        <f t="shared" si="1"/>
        <v>267246000</v>
      </c>
    </row>
    <row r="52" spans="1:14" ht="19.5" customHeight="1" x14ac:dyDescent="0.25">
      <c r="B52" s="17" t="s">
        <v>205</v>
      </c>
      <c r="C52" s="18">
        <v>90382000</v>
      </c>
      <c r="D52" s="18">
        <v>12195000</v>
      </c>
      <c r="E52" s="18">
        <v>26666000</v>
      </c>
      <c r="F52" s="18">
        <v>0</v>
      </c>
      <c r="G52" s="18">
        <f t="shared" si="0"/>
        <v>26666000</v>
      </c>
      <c r="H52" s="18"/>
      <c r="I52" s="18">
        <v>3536000</v>
      </c>
      <c r="J52" s="18">
        <v>32010000</v>
      </c>
      <c r="K52" s="18"/>
      <c r="L52" s="18"/>
      <c r="M52" s="18"/>
      <c r="N52" s="19">
        <f t="shared" si="1"/>
        <v>164789000</v>
      </c>
    </row>
    <row r="53" spans="1:14" ht="19.5" customHeight="1" x14ac:dyDescent="0.25">
      <c r="B53" s="17" t="s">
        <v>69</v>
      </c>
      <c r="C53" s="18">
        <v>157591000</v>
      </c>
      <c r="D53" s="18">
        <v>24151000</v>
      </c>
      <c r="E53" s="18">
        <v>33440000</v>
      </c>
      <c r="F53" s="18">
        <v>0</v>
      </c>
      <c r="G53" s="18">
        <f t="shared" si="0"/>
        <v>33440000</v>
      </c>
      <c r="H53" s="18"/>
      <c r="I53" s="18">
        <v>6045000</v>
      </c>
      <c r="J53" s="18">
        <v>56129000</v>
      </c>
      <c r="K53" s="18"/>
      <c r="L53" s="18"/>
      <c r="M53" s="18"/>
      <c r="N53" s="19">
        <f t="shared" si="1"/>
        <v>277356000</v>
      </c>
    </row>
    <row r="54" spans="1:14" ht="19.5" customHeight="1" x14ac:dyDescent="0.25">
      <c r="B54" s="17" t="s">
        <v>219</v>
      </c>
      <c r="C54" s="18">
        <v>80396000</v>
      </c>
      <c r="D54" s="18">
        <v>12362000</v>
      </c>
      <c r="E54" s="18">
        <v>18443000</v>
      </c>
      <c r="F54" s="18">
        <v>0</v>
      </c>
      <c r="G54" s="18">
        <f t="shared" si="0"/>
        <v>18443000</v>
      </c>
      <c r="H54" s="18"/>
      <c r="I54" s="18">
        <v>2541000</v>
      </c>
      <c r="J54" s="18">
        <v>32000000</v>
      </c>
      <c r="K54" s="18"/>
      <c r="L54" s="18"/>
      <c r="M54" s="18"/>
      <c r="N54" s="19">
        <f t="shared" si="1"/>
        <v>145742000</v>
      </c>
    </row>
    <row r="55" spans="1:14" ht="19.5" customHeight="1" x14ac:dyDescent="0.25">
      <c r="B55" s="17" t="s">
        <v>206</v>
      </c>
      <c r="C55" s="18">
        <v>129165000</v>
      </c>
      <c r="D55" s="18">
        <v>18785000</v>
      </c>
      <c r="E55" s="18">
        <v>33365000</v>
      </c>
      <c r="F55" s="18">
        <v>0</v>
      </c>
      <c r="G55" s="18">
        <f t="shared" si="0"/>
        <v>33365000</v>
      </c>
      <c r="H55" s="18"/>
      <c r="I55" s="18">
        <v>3807000</v>
      </c>
      <c r="J55" s="18">
        <v>32170000</v>
      </c>
      <c r="K55" s="18"/>
      <c r="L55" s="18"/>
      <c r="M55" s="18"/>
      <c r="N55" s="19">
        <f t="shared" si="1"/>
        <v>217292000</v>
      </c>
    </row>
    <row r="56" spans="1:14" ht="19.5" customHeight="1" x14ac:dyDescent="0.25">
      <c r="B56" s="17" t="s">
        <v>70</v>
      </c>
      <c r="C56" s="18">
        <v>131655000</v>
      </c>
      <c r="D56" s="18">
        <v>19945000</v>
      </c>
      <c r="E56" s="18">
        <v>25322000</v>
      </c>
      <c r="F56" s="18">
        <v>0</v>
      </c>
      <c r="G56" s="18">
        <f t="shared" si="0"/>
        <v>25322000</v>
      </c>
      <c r="H56" s="18"/>
      <c r="I56" s="18">
        <v>5158000</v>
      </c>
      <c r="J56" s="18">
        <v>49655000</v>
      </c>
      <c r="K56" s="18"/>
      <c r="L56" s="18"/>
      <c r="M56" s="18"/>
      <c r="N56" s="19">
        <f t="shared" si="1"/>
        <v>231735000</v>
      </c>
    </row>
    <row r="57" spans="1:14" ht="19.5" customHeight="1" x14ac:dyDescent="0.25">
      <c r="B57" s="17" t="s">
        <v>146</v>
      </c>
      <c r="C57" s="18">
        <v>150173000</v>
      </c>
      <c r="D57" s="18">
        <v>23362000</v>
      </c>
      <c r="E57" s="18">
        <v>30996000</v>
      </c>
      <c r="F57" s="18">
        <v>0</v>
      </c>
      <c r="G57" s="18">
        <f t="shared" si="0"/>
        <v>30996000</v>
      </c>
      <c r="H57" s="18"/>
      <c r="I57" s="18">
        <v>5135000</v>
      </c>
      <c r="J57" s="18">
        <v>28174000</v>
      </c>
      <c r="K57" s="18"/>
      <c r="L57" s="18"/>
      <c r="M57" s="18"/>
      <c r="N57" s="19">
        <f t="shared" si="1"/>
        <v>237840000</v>
      </c>
    </row>
    <row r="58" spans="1:14" ht="19.5" customHeight="1" x14ac:dyDescent="0.25">
      <c r="B58" s="17" t="s">
        <v>207</v>
      </c>
      <c r="C58" s="18">
        <v>140502000</v>
      </c>
      <c r="D58" s="18">
        <v>20844000</v>
      </c>
      <c r="E58" s="18">
        <v>25581000</v>
      </c>
      <c r="F58" s="18">
        <v>0</v>
      </c>
      <c r="G58" s="18">
        <f t="shared" si="0"/>
        <v>25581000</v>
      </c>
      <c r="H58" s="18"/>
      <c r="I58" s="18">
        <v>4915000</v>
      </c>
      <c r="J58" s="18">
        <v>43100000</v>
      </c>
      <c r="K58" s="18"/>
      <c r="L58" s="18"/>
      <c r="M58" s="18"/>
      <c r="N58" s="19">
        <f t="shared" si="1"/>
        <v>234942000</v>
      </c>
    </row>
    <row r="59" spans="1:14" ht="19.5" customHeight="1" x14ac:dyDescent="0.25">
      <c r="B59" s="17" t="s">
        <v>208</v>
      </c>
      <c r="C59" s="18">
        <v>125175000</v>
      </c>
      <c r="D59" s="18">
        <v>19289000</v>
      </c>
      <c r="E59" s="18">
        <v>23514000</v>
      </c>
      <c r="F59" s="18">
        <v>0</v>
      </c>
      <c r="G59" s="18">
        <f t="shared" si="0"/>
        <v>23514000</v>
      </c>
      <c r="H59" s="18"/>
      <c r="I59" s="18">
        <v>5757000</v>
      </c>
      <c r="J59" s="18">
        <v>44284000</v>
      </c>
      <c r="K59" s="18"/>
      <c r="L59" s="18"/>
      <c r="M59" s="18"/>
      <c r="N59" s="19">
        <f t="shared" si="1"/>
        <v>218019000</v>
      </c>
    </row>
    <row r="60" spans="1:14" ht="19.5" customHeight="1" x14ac:dyDescent="0.25">
      <c r="B60" s="17" t="s">
        <v>209</v>
      </c>
      <c r="C60" s="18">
        <v>184359000</v>
      </c>
      <c r="D60" s="18">
        <v>30313000</v>
      </c>
      <c r="E60" s="18">
        <v>35008000</v>
      </c>
      <c r="F60" s="18">
        <v>0</v>
      </c>
      <c r="G60" s="18">
        <f t="shared" si="0"/>
        <v>35008000</v>
      </c>
      <c r="H60" s="18"/>
      <c r="I60" s="18">
        <v>8561000</v>
      </c>
      <c r="J60" s="18">
        <v>66300000</v>
      </c>
      <c r="K60" s="18"/>
      <c r="L60" s="18"/>
      <c r="M60" s="18"/>
      <c r="N60" s="19">
        <f t="shared" si="1"/>
        <v>324541000</v>
      </c>
    </row>
    <row r="61" spans="1:14" s="23" customFormat="1" ht="19.5" customHeight="1" x14ac:dyDescent="0.25">
      <c r="A61" s="20"/>
      <c r="B61" s="17" t="s">
        <v>210</v>
      </c>
      <c r="C61" s="21">
        <v>39038000</v>
      </c>
      <c r="D61" s="21">
        <v>5919000</v>
      </c>
      <c r="E61" s="21">
        <v>16158000</v>
      </c>
      <c r="F61" s="21">
        <v>0</v>
      </c>
      <c r="G61" s="21">
        <f t="shared" si="0"/>
        <v>16158000</v>
      </c>
      <c r="H61" s="21"/>
      <c r="I61" s="21">
        <v>2457000</v>
      </c>
      <c r="J61" s="21">
        <v>22500000</v>
      </c>
      <c r="K61" s="21"/>
      <c r="L61" s="21"/>
      <c r="M61" s="22"/>
      <c r="N61" s="19">
        <f t="shared" si="1"/>
        <v>86072000</v>
      </c>
    </row>
    <row r="62" spans="1:14" ht="19.5" customHeight="1" x14ac:dyDescent="0.25">
      <c r="B62" s="17" t="s">
        <v>71</v>
      </c>
      <c r="C62" s="24">
        <v>64168000</v>
      </c>
      <c r="D62" s="24">
        <v>9173000</v>
      </c>
      <c r="E62" s="24">
        <v>17512000</v>
      </c>
      <c r="F62" s="24">
        <v>0</v>
      </c>
      <c r="G62" s="24">
        <f t="shared" si="0"/>
        <v>17512000</v>
      </c>
      <c r="H62" s="24"/>
      <c r="I62" s="24">
        <v>1954000</v>
      </c>
      <c r="J62" s="24">
        <v>41568000</v>
      </c>
      <c r="K62" s="24"/>
      <c r="L62" s="24"/>
      <c r="M62" s="24"/>
      <c r="N62" s="19">
        <f t="shared" si="1"/>
        <v>134375000</v>
      </c>
    </row>
    <row r="63" spans="1:14" ht="19.5" customHeight="1" x14ac:dyDescent="0.25">
      <c r="B63" s="17" t="s">
        <v>72</v>
      </c>
      <c r="C63" s="24">
        <v>69362000</v>
      </c>
      <c r="D63" s="24">
        <v>9907000</v>
      </c>
      <c r="E63" s="24">
        <v>17215000</v>
      </c>
      <c r="F63" s="24">
        <v>0</v>
      </c>
      <c r="G63" s="24">
        <f t="shared" si="0"/>
        <v>17215000</v>
      </c>
      <c r="H63" s="24"/>
      <c r="I63" s="24">
        <v>2174000</v>
      </c>
      <c r="J63" s="24">
        <v>32100000</v>
      </c>
      <c r="K63" s="24"/>
      <c r="L63" s="24"/>
      <c r="M63" s="24"/>
      <c r="N63" s="19">
        <f t="shared" si="1"/>
        <v>130758000</v>
      </c>
    </row>
    <row r="64" spans="1:14" ht="19.5" customHeight="1" x14ac:dyDescent="0.25">
      <c r="B64" s="17" t="s">
        <v>73</v>
      </c>
      <c r="C64" s="24">
        <v>98301000</v>
      </c>
      <c r="D64" s="24">
        <v>14503000</v>
      </c>
      <c r="E64" s="24">
        <v>19490000</v>
      </c>
      <c r="F64" s="24">
        <v>0</v>
      </c>
      <c r="G64" s="24">
        <f t="shared" si="0"/>
        <v>19490000</v>
      </c>
      <c r="H64" s="24"/>
      <c r="I64" s="24">
        <v>4389000</v>
      </c>
      <c r="J64" s="24">
        <v>48256000</v>
      </c>
      <c r="K64" s="24"/>
      <c r="L64" s="24"/>
      <c r="M64" s="24"/>
      <c r="N64" s="19">
        <f t="shared" si="1"/>
        <v>184939000</v>
      </c>
    </row>
    <row r="65" spans="2:14" ht="19.5" customHeight="1" x14ac:dyDescent="0.25">
      <c r="B65" s="17" t="s">
        <v>74</v>
      </c>
      <c r="C65" s="24">
        <v>71757000</v>
      </c>
      <c r="D65" s="24">
        <v>9757000</v>
      </c>
      <c r="E65" s="24">
        <v>22981000</v>
      </c>
      <c r="F65" s="24">
        <v>0</v>
      </c>
      <c r="G65" s="24">
        <f t="shared" si="0"/>
        <v>22981000</v>
      </c>
      <c r="H65" s="24"/>
      <c r="I65" s="24">
        <v>2105000</v>
      </c>
      <c r="J65" s="24">
        <v>30000000</v>
      </c>
      <c r="K65" s="24"/>
      <c r="L65" s="24"/>
      <c r="M65" s="24"/>
      <c r="N65" s="19">
        <f t="shared" si="1"/>
        <v>136600000</v>
      </c>
    </row>
    <row r="66" spans="2:14" ht="19.5" customHeight="1" x14ac:dyDescent="0.25">
      <c r="B66" s="17" t="s">
        <v>75</v>
      </c>
      <c r="C66" s="24">
        <v>62762000</v>
      </c>
      <c r="D66" s="24">
        <v>8616000</v>
      </c>
      <c r="E66" s="24">
        <v>17593000</v>
      </c>
      <c r="F66" s="24">
        <v>0</v>
      </c>
      <c r="G66" s="24">
        <f t="shared" si="0"/>
        <v>17593000</v>
      </c>
      <c r="H66" s="24"/>
      <c r="I66" s="24">
        <v>1852000</v>
      </c>
      <c r="J66" s="24">
        <v>30070000</v>
      </c>
      <c r="K66" s="24"/>
      <c r="L66" s="24"/>
      <c r="M66" s="24"/>
      <c r="N66" s="19">
        <f t="shared" si="1"/>
        <v>120893000</v>
      </c>
    </row>
    <row r="67" spans="2:14" ht="19.5" customHeight="1" x14ac:dyDescent="0.25">
      <c r="B67" s="17" t="s">
        <v>147</v>
      </c>
      <c r="C67" s="24">
        <v>84148000</v>
      </c>
      <c r="D67" s="24">
        <v>11690000</v>
      </c>
      <c r="E67" s="24">
        <v>20354000</v>
      </c>
      <c r="F67" s="24">
        <v>0</v>
      </c>
      <c r="G67" s="24">
        <f t="shared" si="0"/>
        <v>20354000</v>
      </c>
      <c r="H67" s="24"/>
      <c r="I67" s="24">
        <v>2580000</v>
      </c>
      <c r="J67" s="24">
        <v>81800000</v>
      </c>
      <c r="K67" s="24"/>
      <c r="L67" s="24"/>
      <c r="M67" s="24"/>
      <c r="N67" s="19">
        <f t="shared" si="1"/>
        <v>200572000</v>
      </c>
    </row>
    <row r="68" spans="2:14" ht="19.5" customHeight="1" x14ac:dyDescent="0.25">
      <c r="B68" s="17" t="s">
        <v>76</v>
      </c>
      <c r="C68" s="24">
        <v>93326000</v>
      </c>
      <c r="D68" s="24">
        <v>13828000</v>
      </c>
      <c r="E68" s="24">
        <v>23350000</v>
      </c>
      <c r="F68" s="24">
        <v>0</v>
      </c>
      <c r="G68" s="24">
        <f t="shared" si="0"/>
        <v>23350000</v>
      </c>
      <c r="H68" s="24"/>
      <c r="I68" s="24">
        <v>3987000</v>
      </c>
      <c r="J68" s="24">
        <v>35502000</v>
      </c>
      <c r="K68" s="24"/>
      <c r="L68" s="24"/>
      <c r="M68" s="24"/>
      <c r="N68" s="19">
        <f t="shared" si="1"/>
        <v>169993000</v>
      </c>
    </row>
    <row r="69" spans="2:14" ht="19.5" customHeight="1" x14ac:dyDescent="0.25">
      <c r="B69" s="17" t="s">
        <v>77</v>
      </c>
      <c r="C69" s="24">
        <v>80048000</v>
      </c>
      <c r="D69" s="24">
        <v>10273000</v>
      </c>
      <c r="E69" s="24">
        <v>16894000</v>
      </c>
      <c r="F69" s="24">
        <v>0</v>
      </c>
      <c r="G69" s="24">
        <f t="shared" si="0"/>
        <v>16894000</v>
      </c>
      <c r="H69" s="24"/>
      <c r="I69" s="24">
        <v>2299000</v>
      </c>
      <c r="J69" s="24">
        <v>30000000</v>
      </c>
      <c r="K69" s="24"/>
      <c r="L69" s="24"/>
      <c r="M69" s="24"/>
      <c r="N69" s="19">
        <f t="shared" si="1"/>
        <v>139514000</v>
      </c>
    </row>
    <row r="70" spans="2:14" ht="19.5" customHeight="1" x14ac:dyDescent="0.25">
      <c r="B70" s="17" t="s">
        <v>78</v>
      </c>
      <c r="C70" s="24">
        <v>68443000</v>
      </c>
      <c r="D70" s="24">
        <v>9283000</v>
      </c>
      <c r="E70" s="24">
        <v>14432000</v>
      </c>
      <c r="F70" s="24">
        <v>0</v>
      </c>
      <c r="G70" s="24">
        <f t="shared" si="0"/>
        <v>14432000</v>
      </c>
      <c r="H70" s="24"/>
      <c r="I70" s="24">
        <v>2040000</v>
      </c>
      <c r="J70" s="24">
        <v>27200000</v>
      </c>
      <c r="K70" s="24"/>
      <c r="L70" s="24"/>
      <c r="M70" s="24"/>
      <c r="N70" s="19">
        <f t="shared" si="1"/>
        <v>121398000</v>
      </c>
    </row>
    <row r="71" spans="2:14" ht="19.5" customHeight="1" x14ac:dyDescent="0.25">
      <c r="B71" s="17" t="s">
        <v>79</v>
      </c>
      <c r="C71" s="24">
        <v>78434000</v>
      </c>
      <c r="D71" s="24">
        <v>10967000</v>
      </c>
      <c r="E71" s="24">
        <v>21915000</v>
      </c>
      <c r="F71" s="24">
        <v>0</v>
      </c>
      <c r="G71" s="24">
        <f t="shared" si="0"/>
        <v>21915000</v>
      </c>
      <c r="H71" s="24"/>
      <c r="I71" s="24">
        <v>2701000</v>
      </c>
      <c r="J71" s="24">
        <v>34002000</v>
      </c>
      <c r="K71" s="24"/>
      <c r="L71" s="24"/>
      <c r="M71" s="24"/>
      <c r="N71" s="19">
        <f t="shared" si="1"/>
        <v>148019000</v>
      </c>
    </row>
    <row r="72" spans="2:14" ht="19.5" customHeight="1" x14ac:dyDescent="0.25">
      <c r="B72" s="17" t="s">
        <v>80</v>
      </c>
      <c r="C72" s="24">
        <v>59417000</v>
      </c>
      <c r="D72" s="24">
        <v>8359000</v>
      </c>
      <c r="E72" s="24">
        <v>14131000</v>
      </c>
      <c r="F72" s="24">
        <v>0</v>
      </c>
      <c r="G72" s="24">
        <f t="shared" si="0"/>
        <v>14131000</v>
      </c>
      <c r="H72" s="24"/>
      <c r="I72" s="24">
        <v>1810000</v>
      </c>
      <c r="J72" s="24">
        <v>44000000</v>
      </c>
      <c r="K72" s="24"/>
      <c r="L72" s="24"/>
      <c r="M72" s="24"/>
      <c r="N72" s="19">
        <f t="shared" si="1"/>
        <v>127717000</v>
      </c>
    </row>
    <row r="73" spans="2:14" ht="19.5" customHeight="1" x14ac:dyDescent="0.25">
      <c r="B73" s="17" t="s">
        <v>81</v>
      </c>
      <c r="C73" s="24">
        <v>67504000</v>
      </c>
      <c r="D73" s="24">
        <v>9637000</v>
      </c>
      <c r="E73" s="24">
        <v>17364000</v>
      </c>
      <c r="F73" s="24">
        <v>0</v>
      </c>
      <c r="G73" s="24">
        <f t="shared" ref="G73:G141" si="2">E73+F73</f>
        <v>17364000</v>
      </c>
      <c r="H73" s="24"/>
      <c r="I73" s="24">
        <v>2641000</v>
      </c>
      <c r="J73" s="24">
        <v>68502000</v>
      </c>
      <c r="K73" s="24"/>
      <c r="L73" s="24"/>
      <c r="M73" s="24"/>
      <c r="N73" s="19">
        <f t="shared" ref="N73:N151" si="3">SUM(C73,D73,G73,H73,I73,J73,K73,L73,M73)</f>
        <v>165648000</v>
      </c>
    </row>
    <row r="74" spans="2:14" ht="19.5" customHeight="1" x14ac:dyDescent="0.25">
      <c r="B74" s="17" t="s">
        <v>82</v>
      </c>
      <c r="C74" s="24">
        <v>83177000</v>
      </c>
      <c r="D74" s="24">
        <v>11369000</v>
      </c>
      <c r="E74" s="24">
        <v>17380000</v>
      </c>
      <c r="F74" s="24">
        <v>0</v>
      </c>
      <c r="G74" s="24">
        <f t="shared" si="2"/>
        <v>17380000</v>
      </c>
      <c r="H74" s="24"/>
      <c r="I74" s="24">
        <v>2409000</v>
      </c>
      <c r="J74" s="24">
        <v>26950000</v>
      </c>
      <c r="K74" s="24"/>
      <c r="L74" s="24"/>
      <c r="M74" s="24"/>
      <c r="N74" s="19">
        <f t="shared" si="3"/>
        <v>141285000</v>
      </c>
    </row>
    <row r="75" spans="2:14" ht="19.5" customHeight="1" x14ac:dyDescent="0.25">
      <c r="B75" s="17" t="s">
        <v>83</v>
      </c>
      <c r="C75" s="24">
        <v>61919000</v>
      </c>
      <c r="D75" s="24">
        <v>8933000</v>
      </c>
      <c r="E75" s="24">
        <v>15697000</v>
      </c>
      <c r="F75" s="24">
        <v>0</v>
      </c>
      <c r="G75" s="24">
        <f t="shared" si="2"/>
        <v>15697000</v>
      </c>
      <c r="H75" s="24"/>
      <c r="I75" s="24">
        <v>2164000</v>
      </c>
      <c r="J75" s="24">
        <v>30022000</v>
      </c>
      <c r="K75" s="24"/>
      <c r="L75" s="24"/>
      <c r="M75" s="24"/>
      <c r="N75" s="19">
        <f t="shared" si="3"/>
        <v>118735000</v>
      </c>
    </row>
    <row r="76" spans="2:14" ht="19.5" customHeight="1" x14ac:dyDescent="0.25">
      <c r="B76" s="17" t="s">
        <v>84</v>
      </c>
      <c r="C76" s="24">
        <v>45187000</v>
      </c>
      <c r="D76" s="24">
        <v>6439000</v>
      </c>
      <c r="E76" s="24">
        <v>13024000</v>
      </c>
      <c r="F76" s="24">
        <v>0</v>
      </c>
      <c r="G76" s="24">
        <f t="shared" si="2"/>
        <v>13024000</v>
      </c>
      <c r="H76" s="24"/>
      <c r="I76" s="24">
        <v>1692000</v>
      </c>
      <c r="J76" s="24">
        <v>23002000</v>
      </c>
      <c r="K76" s="24"/>
      <c r="L76" s="24"/>
      <c r="M76" s="24"/>
      <c r="N76" s="19">
        <f t="shared" si="3"/>
        <v>89344000</v>
      </c>
    </row>
    <row r="77" spans="2:14" ht="19.5" customHeight="1" x14ac:dyDescent="0.25">
      <c r="B77" s="17" t="s">
        <v>85</v>
      </c>
      <c r="C77" s="24">
        <v>39523000</v>
      </c>
      <c r="D77" s="24">
        <v>5028000</v>
      </c>
      <c r="E77" s="24">
        <v>12196000</v>
      </c>
      <c r="F77" s="24">
        <v>0</v>
      </c>
      <c r="G77" s="24">
        <f t="shared" si="2"/>
        <v>12196000</v>
      </c>
      <c r="H77" s="24"/>
      <c r="I77" s="24">
        <v>1298000</v>
      </c>
      <c r="J77" s="24">
        <v>29000000</v>
      </c>
      <c r="K77" s="24"/>
      <c r="L77" s="24"/>
      <c r="M77" s="24"/>
      <c r="N77" s="19">
        <f t="shared" si="3"/>
        <v>87045000</v>
      </c>
    </row>
    <row r="78" spans="2:14" ht="19.5" customHeight="1" x14ac:dyDescent="0.25">
      <c r="B78" s="17" t="s">
        <v>86</v>
      </c>
      <c r="C78" s="24">
        <v>40458000</v>
      </c>
      <c r="D78" s="24">
        <v>4581000</v>
      </c>
      <c r="E78" s="24">
        <v>14553000</v>
      </c>
      <c r="F78" s="24">
        <v>0</v>
      </c>
      <c r="G78" s="24">
        <f t="shared" si="2"/>
        <v>14553000</v>
      </c>
      <c r="H78" s="24"/>
      <c r="I78" s="24">
        <v>1328000</v>
      </c>
      <c r="J78" s="24">
        <v>24500000</v>
      </c>
      <c r="K78" s="24"/>
      <c r="L78" s="24"/>
      <c r="M78" s="24"/>
      <c r="N78" s="19">
        <f t="shared" si="3"/>
        <v>85420000</v>
      </c>
    </row>
    <row r="79" spans="2:14" ht="19.5" customHeight="1" x14ac:dyDescent="0.25">
      <c r="B79" s="17" t="s">
        <v>87</v>
      </c>
      <c r="C79" s="24">
        <v>42385000</v>
      </c>
      <c r="D79" s="24">
        <v>5983000</v>
      </c>
      <c r="E79" s="24">
        <v>10489000</v>
      </c>
      <c r="F79" s="24">
        <v>0</v>
      </c>
      <c r="G79" s="24">
        <f t="shared" si="2"/>
        <v>10489000</v>
      </c>
      <c r="H79" s="24"/>
      <c r="I79" s="24">
        <v>1446000</v>
      </c>
      <c r="J79" s="24">
        <v>22500000</v>
      </c>
      <c r="K79" s="24"/>
      <c r="L79" s="24"/>
      <c r="M79" s="24"/>
      <c r="N79" s="19">
        <f t="shared" si="3"/>
        <v>82803000</v>
      </c>
    </row>
    <row r="80" spans="2:14" ht="19.5" customHeight="1" x14ac:dyDescent="0.25">
      <c r="B80" s="17" t="s">
        <v>88</v>
      </c>
      <c r="C80" s="24">
        <v>46604000</v>
      </c>
      <c r="D80" s="24">
        <v>5507000</v>
      </c>
      <c r="E80" s="24">
        <v>12641000</v>
      </c>
      <c r="F80" s="24">
        <v>0</v>
      </c>
      <c r="G80" s="24">
        <f t="shared" si="2"/>
        <v>12641000</v>
      </c>
      <c r="H80" s="24"/>
      <c r="I80" s="24">
        <v>1371000</v>
      </c>
      <c r="J80" s="24">
        <v>23502000</v>
      </c>
      <c r="K80" s="24"/>
      <c r="L80" s="24"/>
      <c r="M80" s="24"/>
      <c r="N80" s="19">
        <f t="shared" si="3"/>
        <v>89625000</v>
      </c>
    </row>
    <row r="81" spans="2:14" ht="19.5" customHeight="1" x14ac:dyDescent="0.25">
      <c r="B81" s="17" t="s">
        <v>164</v>
      </c>
      <c r="C81" s="24">
        <v>53638000</v>
      </c>
      <c r="D81" s="24">
        <v>7090000</v>
      </c>
      <c r="E81" s="24">
        <v>11036000</v>
      </c>
      <c r="F81" s="24">
        <v>0</v>
      </c>
      <c r="G81" s="24">
        <f t="shared" si="2"/>
        <v>11036000</v>
      </c>
      <c r="H81" s="24"/>
      <c r="I81" s="24">
        <v>1624000</v>
      </c>
      <c r="J81" s="24">
        <v>26000000</v>
      </c>
      <c r="K81" s="24"/>
      <c r="L81" s="24"/>
      <c r="M81" s="24"/>
      <c r="N81" s="19">
        <f t="shared" si="3"/>
        <v>99388000</v>
      </c>
    </row>
    <row r="82" spans="2:14" ht="19.5" customHeight="1" x14ac:dyDescent="0.25">
      <c r="B82" s="17" t="s">
        <v>89</v>
      </c>
      <c r="C82" s="24">
        <v>99334000</v>
      </c>
      <c r="D82" s="24">
        <v>12552000</v>
      </c>
      <c r="E82" s="24">
        <v>23620000</v>
      </c>
      <c r="F82" s="24">
        <v>0</v>
      </c>
      <c r="G82" s="24">
        <f t="shared" si="2"/>
        <v>23620000</v>
      </c>
      <c r="H82" s="24"/>
      <c r="I82" s="24">
        <v>2486000</v>
      </c>
      <c r="J82" s="24">
        <v>39500000</v>
      </c>
      <c r="K82" s="24"/>
      <c r="L82" s="24"/>
      <c r="M82" s="24"/>
      <c r="N82" s="19">
        <f t="shared" si="3"/>
        <v>177492000</v>
      </c>
    </row>
    <row r="83" spans="2:14" ht="19.5" customHeight="1" thickBot="1" x14ac:dyDescent="0.3">
      <c r="B83" s="63" t="s">
        <v>90</v>
      </c>
      <c r="C83" s="64">
        <v>31727000</v>
      </c>
      <c r="D83" s="64">
        <v>4091000</v>
      </c>
      <c r="E83" s="64">
        <v>11710000</v>
      </c>
      <c r="F83" s="64">
        <v>0</v>
      </c>
      <c r="G83" s="64">
        <f t="shared" si="2"/>
        <v>11710000</v>
      </c>
      <c r="H83" s="64"/>
      <c r="I83" s="64">
        <v>995000</v>
      </c>
      <c r="J83" s="64">
        <v>23510000</v>
      </c>
      <c r="K83" s="64"/>
      <c r="L83" s="64"/>
      <c r="M83" s="64"/>
      <c r="N83" s="65">
        <f t="shared" si="3"/>
        <v>72033000</v>
      </c>
    </row>
    <row r="84" spans="2:14" ht="19.5" customHeight="1" x14ac:dyDescent="0.25">
      <c r="B84" s="51" t="s">
        <v>91</v>
      </c>
      <c r="C84" s="62">
        <v>55174000</v>
      </c>
      <c r="D84" s="62">
        <v>7684000</v>
      </c>
      <c r="E84" s="62">
        <v>17671000</v>
      </c>
      <c r="F84" s="62">
        <v>0</v>
      </c>
      <c r="G84" s="62">
        <f t="shared" si="2"/>
        <v>17671000</v>
      </c>
      <c r="H84" s="62"/>
      <c r="I84" s="62">
        <v>1913000</v>
      </c>
      <c r="J84" s="62">
        <v>28500000</v>
      </c>
      <c r="K84" s="62"/>
      <c r="L84" s="62"/>
      <c r="M84" s="62"/>
      <c r="N84" s="53">
        <f t="shared" si="3"/>
        <v>110942000</v>
      </c>
    </row>
    <row r="85" spans="2:14" ht="19.5" customHeight="1" x14ac:dyDescent="0.25">
      <c r="B85" s="17" t="s">
        <v>92</v>
      </c>
      <c r="C85" s="24">
        <v>41853000</v>
      </c>
      <c r="D85" s="24">
        <v>5282000</v>
      </c>
      <c r="E85" s="24">
        <v>11357000</v>
      </c>
      <c r="F85" s="24">
        <v>0</v>
      </c>
      <c r="G85" s="24">
        <f t="shared" si="2"/>
        <v>11357000</v>
      </c>
      <c r="H85" s="24"/>
      <c r="I85" s="24">
        <v>1295000</v>
      </c>
      <c r="J85" s="24">
        <v>24500000</v>
      </c>
      <c r="K85" s="24"/>
      <c r="L85" s="24"/>
      <c r="M85" s="24"/>
      <c r="N85" s="19">
        <f t="shared" si="3"/>
        <v>84287000</v>
      </c>
    </row>
    <row r="86" spans="2:14" ht="19.5" customHeight="1" x14ac:dyDescent="0.25">
      <c r="B86" s="17" t="s">
        <v>148</v>
      </c>
      <c r="C86" s="24">
        <v>45954000</v>
      </c>
      <c r="D86" s="24">
        <v>6173000</v>
      </c>
      <c r="E86" s="24">
        <v>14019000</v>
      </c>
      <c r="F86" s="24">
        <v>0</v>
      </c>
      <c r="G86" s="24">
        <f t="shared" si="2"/>
        <v>14019000</v>
      </c>
      <c r="H86" s="24"/>
      <c r="I86" s="24">
        <v>1430000</v>
      </c>
      <c r="J86" s="24">
        <v>29500000</v>
      </c>
      <c r="K86" s="24"/>
      <c r="L86" s="24"/>
      <c r="M86" s="24"/>
      <c r="N86" s="19">
        <f t="shared" si="3"/>
        <v>97076000</v>
      </c>
    </row>
    <row r="87" spans="2:14" ht="19.5" customHeight="1" x14ac:dyDescent="0.25">
      <c r="B87" s="17" t="s">
        <v>93</v>
      </c>
      <c r="C87" s="24">
        <v>39139000</v>
      </c>
      <c r="D87" s="24">
        <v>4658000</v>
      </c>
      <c r="E87" s="24">
        <v>13628000</v>
      </c>
      <c r="F87" s="24">
        <v>0</v>
      </c>
      <c r="G87" s="24">
        <f t="shared" si="2"/>
        <v>13628000</v>
      </c>
      <c r="H87" s="24"/>
      <c r="I87" s="24">
        <v>1241000</v>
      </c>
      <c r="J87" s="24">
        <v>26000000</v>
      </c>
      <c r="K87" s="24"/>
      <c r="L87" s="24"/>
      <c r="M87" s="24"/>
      <c r="N87" s="19">
        <f t="shared" si="3"/>
        <v>84666000</v>
      </c>
    </row>
    <row r="88" spans="2:14" ht="19.5" customHeight="1" x14ac:dyDescent="0.25">
      <c r="B88" s="17" t="s">
        <v>94</v>
      </c>
      <c r="C88" s="24">
        <v>55001000</v>
      </c>
      <c r="D88" s="24">
        <v>7166000</v>
      </c>
      <c r="E88" s="24">
        <v>16118000</v>
      </c>
      <c r="F88" s="24">
        <v>0</v>
      </c>
      <c r="G88" s="24">
        <f t="shared" si="2"/>
        <v>16118000</v>
      </c>
      <c r="H88" s="24"/>
      <c r="I88" s="24">
        <v>1667000</v>
      </c>
      <c r="J88" s="24">
        <v>25000000</v>
      </c>
      <c r="K88" s="24"/>
      <c r="L88" s="24"/>
      <c r="M88" s="24"/>
      <c r="N88" s="19">
        <f t="shared" si="3"/>
        <v>104952000</v>
      </c>
    </row>
    <row r="89" spans="2:14" ht="19.5" customHeight="1" x14ac:dyDescent="0.25">
      <c r="B89" s="17" t="s">
        <v>95</v>
      </c>
      <c r="C89" s="24">
        <v>38689000</v>
      </c>
      <c r="D89" s="24">
        <v>5400000</v>
      </c>
      <c r="E89" s="24">
        <v>11527000</v>
      </c>
      <c r="F89" s="24">
        <v>0</v>
      </c>
      <c r="G89" s="24">
        <f t="shared" si="2"/>
        <v>11527000</v>
      </c>
      <c r="H89" s="24"/>
      <c r="I89" s="24">
        <v>1521000</v>
      </c>
      <c r="J89" s="24">
        <v>23502000</v>
      </c>
      <c r="K89" s="24"/>
      <c r="L89" s="24"/>
      <c r="M89" s="24"/>
      <c r="N89" s="19">
        <f t="shared" si="3"/>
        <v>80639000</v>
      </c>
    </row>
    <row r="90" spans="2:14" ht="19.5" customHeight="1" x14ac:dyDescent="0.25">
      <c r="B90" s="17" t="s">
        <v>96</v>
      </c>
      <c r="C90" s="24">
        <v>55934000</v>
      </c>
      <c r="D90" s="24">
        <v>6521000</v>
      </c>
      <c r="E90" s="24">
        <v>11439000</v>
      </c>
      <c r="F90" s="24">
        <v>0</v>
      </c>
      <c r="G90" s="24">
        <f t="shared" si="2"/>
        <v>11439000</v>
      </c>
      <c r="H90" s="24"/>
      <c r="I90" s="24">
        <v>1474000</v>
      </c>
      <c r="J90" s="24">
        <v>32000000</v>
      </c>
      <c r="K90" s="24"/>
      <c r="L90" s="24"/>
      <c r="M90" s="24"/>
      <c r="N90" s="19">
        <f t="shared" si="3"/>
        <v>107368000</v>
      </c>
    </row>
    <row r="91" spans="2:14" ht="19.5" customHeight="1" x14ac:dyDescent="0.25">
      <c r="B91" s="17" t="s">
        <v>97</v>
      </c>
      <c r="C91" s="24">
        <v>43449000</v>
      </c>
      <c r="D91" s="24">
        <v>4895000</v>
      </c>
      <c r="E91" s="24">
        <v>13045000</v>
      </c>
      <c r="F91" s="24">
        <v>0</v>
      </c>
      <c r="G91" s="24">
        <f t="shared" si="2"/>
        <v>13045000</v>
      </c>
      <c r="H91" s="24"/>
      <c r="I91" s="24">
        <v>1310000</v>
      </c>
      <c r="J91" s="24">
        <v>26500000</v>
      </c>
      <c r="K91" s="24"/>
      <c r="L91" s="24"/>
      <c r="M91" s="24"/>
      <c r="N91" s="19">
        <f t="shared" si="3"/>
        <v>89199000</v>
      </c>
    </row>
    <row r="92" spans="2:14" ht="19.5" customHeight="1" x14ac:dyDescent="0.25">
      <c r="B92" s="17" t="s">
        <v>98</v>
      </c>
      <c r="C92" s="24">
        <v>46862000</v>
      </c>
      <c r="D92" s="24">
        <v>6074000</v>
      </c>
      <c r="E92" s="24">
        <v>12241000</v>
      </c>
      <c r="F92" s="24">
        <v>0</v>
      </c>
      <c r="G92" s="24">
        <f t="shared" si="2"/>
        <v>12241000</v>
      </c>
      <c r="H92" s="24"/>
      <c r="I92" s="24">
        <v>1370000</v>
      </c>
      <c r="J92" s="24">
        <v>28010000</v>
      </c>
      <c r="K92" s="24"/>
      <c r="L92" s="24"/>
      <c r="M92" s="24"/>
      <c r="N92" s="19">
        <f t="shared" si="3"/>
        <v>94557000</v>
      </c>
    </row>
    <row r="93" spans="2:14" ht="19.5" customHeight="1" x14ac:dyDescent="0.25">
      <c r="B93" s="17" t="s">
        <v>99</v>
      </c>
      <c r="C93" s="24">
        <v>46850000</v>
      </c>
      <c r="D93" s="24">
        <v>5413000</v>
      </c>
      <c r="E93" s="24">
        <v>13341000</v>
      </c>
      <c r="F93" s="24">
        <v>0</v>
      </c>
      <c r="G93" s="24">
        <f t="shared" si="2"/>
        <v>13341000</v>
      </c>
      <c r="H93" s="24"/>
      <c r="I93" s="24">
        <v>1252000</v>
      </c>
      <c r="J93" s="24">
        <v>24500000</v>
      </c>
      <c r="K93" s="24"/>
      <c r="L93" s="24"/>
      <c r="M93" s="24"/>
      <c r="N93" s="19">
        <f t="shared" si="3"/>
        <v>91356000</v>
      </c>
    </row>
    <row r="94" spans="2:14" ht="19.5" customHeight="1" x14ac:dyDescent="0.25">
      <c r="B94" s="17" t="s">
        <v>100</v>
      </c>
      <c r="C94" s="24">
        <v>29437000</v>
      </c>
      <c r="D94" s="24">
        <v>3564000</v>
      </c>
      <c r="E94" s="24">
        <v>10293000</v>
      </c>
      <c r="F94" s="24">
        <v>0</v>
      </c>
      <c r="G94" s="24">
        <f t="shared" si="2"/>
        <v>10293000</v>
      </c>
      <c r="H94" s="24"/>
      <c r="I94" s="24">
        <v>897000</v>
      </c>
      <c r="J94" s="24">
        <v>30500000</v>
      </c>
      <c r="K94" s="24"/>
      <c r="L94" s="24"/>
      <c r="M94" s="24"/>
      <c r="N94" s="19">
        <f t="shared" si="3"/>
        <v>74691000</v>
      </c>
    </row>
    <row r="95" spans="2:14" ht="19.5" customHeight="1" x14ac:dyDescent="0.25">
      <c r="B95" s="17" t="s">
        <v>101</v>
      </c>
      <c r="C95" s="24">
        <v>47516000</v>
      </c>
      <c r="D95" s="24">
        <v>6018000</v>
      </c>
      <c r="E95" s="24">
        <v>10218000</v>
      </c>
      <c r="F95" s="24">
        <v>0</v>
      </c>
      <c r="G95" s="24">
        <f t="shared" si="2"/>
        <v>10218000</v>
      </c>
      <c r="H95" s="24"/>
      <c r="I95" s="24">
        <v>1368000</v>
      </c>
      <c r="J95" s="24">
        <v>25000000</v>
      </c>
      <c r="K95" s="24"/>
      <c r="L95" s="24"/>
      <c r="M95" s="24"/>
      <c r="N95" s="19">
        <f t="shared" si="3"/>
        <v>90120000</v>
      </c>
    </row>
    <row r="96" spans="2:14" ht="19.5" customHeight="1" x14ac:dyDescent="0.25">
      <c r="B96" s="17" t="s">
        <v>102</v>
      </c>
      <c r="C96" s="24">
        <v>31291000</v>
      </c>
      <c r="D96" s="24">
        <v>3651000</v>
      </c>
      <c r="E96" s="24">
        <v>10826000</v>
      </c>
      <c r="F96" s="24">
        <v>0</v>
      </c>
      <c r="G96" s="24">
        <f t="shared" si="2"/>
        <v>10826000</v>
      </c>
      <c r="H96" s="24"/>
      <c r="I96" s="24">
        <v>1032000</v>
      </c>
      <c r="J96" s="24">
        <v>35010000</v>
      </c>
      <c r="K96" s="24"/>
      <c r="L96" s="24"/>
      <c r="M96" s="24"/>
      <c r="N96" s="19">
        <f t="shared" si="3"/>
        <v>81810000</v>
      </c>
    </row>
    <row r="97" spans="2:14" ht="19.5" customHeight="1" x14ac:dyDescent="0.25">
      <c r="B97" s="17" t="s">
        <v>103</v>
      </c>
      <c r="C97" s="24">
        <v>54808000</v>
      </c>
      <c r="D97" s="24">
        <v>6500000</v>
      </c>
      <c r="E97" s="24">
        <v>17046000</v>
      </c>
      <c r="F97" s="24">
        <v>0</v>
      </c>
      <c r="G97" s="24">
        <f t="shared" si="2"/>
        <v>17046000</v>
      </c>
      <c r="H97" s="24"/>
      <c r="I97" s="24">
        <v>1598000</v>
      </c>
      <c r="J97" s="24">
        <v>21300000</v>
      </c>
      <c r="K97" s="24"/>
      <c r="L97" s="24"/>
      <c r="M97" s="24"/>
      <c r="N97" s="19">
        <f t="shared" si="3"/>
        <v>101252000</v>
      </c>
    </row>
    <row r="98" spans="2:14" ht="19.5" customHeight="1" x14ac:dyDescent="0.25">
      <c r="B98" s="17" t="s">
        <v>104</v>
      </c>
      <c r="C98" s="24">
        <v>24650000</v>
      </c>
      <c r="D98" s="24">
        <v>2957000</v>
      </c>
      <c r="E98" s="24">
        <v>9543000</v>
      </c>
      <c r="F98" s="24">
        <v>0</v>
      </c>
      <c r="G98" s="24">
        <f t="shared" si="2"/>
        <v>9543000</v>
      </c>
      <c r="H98" s="24"/>
      <c r="I98" s="24">
        <v>863000</v>
      </c>
      <c r="J98" s="24">
        <v>16510000</v>
      </c>
      <c r="K98" s="24"/>
      <c r="L98" s="24"/>
      <c r="M98" s="24"/>
      <c r="N98" s="19">
        <f t="shared" si="3"/>
        <v>54523000</v>
      </c>
    </row>
    <row r="99" spans="2:14" ht="19.5" customHeight="1" x14ac:dyDescent="0.25">
      <c r="B99" s="17" t="s">
        <v>105</v>
      </c>
      <c r="C99" s="24">
        <v>31583000</v>
      </c>
      <c r="D99" s="24">
        <v>3812000</v>
      </c>
      <c r="E99" s="24">
        <v>11077000</v>
      </c>
      <c r="F99" s="24">
        <v>0</v>
      </c>
      <c r="G99" s="24">
        <f t="shared" si="2"/>
        <v>11077000</v>
      </c>
      <c r="H99" s="24"/>
      <c r="I99" s="24">
        <v>987000</v>
      </c>
      <c r="J99" s="24">
        <v>22500000</v>
      </c>
      <c r="K99" s="24"/>
      <c r="L99" s="24"/>
      <c r="M99" s="24"/>
      <c r="N99" s="19">
        <f t="shared" si="3"/>
        <v>69959000</v>
      </c>
    </row>
    <row r="100" spans="2:14" ht="19.5" customHeight="1" x14ac:dyDescent="0.25">
      <c r="B100" s="17" t="s">
        <v>106</v>
      </c>
      <c r="C100" s="24">
        <v>24677000</v>
      </c>
      <c r="D100" s="24">
        <v>2925000</v>
      </c>
      <c r="E100" s="24">
        <v>8691000</v>
      </c>
      <c r="F100" s="24">
        <v>0</v>
      </c>
      <c r="G100" s="24">
        <f t="shared" si="2"/>
        <v>8691000</v>
      </c>
      <c r="H100" s="24"/>
      <c r="I100" s="24">
        <v>879000</v>
      </c>
      <c r="J100" s="24">
        <v>30012000</v>
      </c>
      <c r="K100" s="24"/>
      <c r="L100" s="24"/>
      <c r="M100" s="24"/>
      <c r="N100" s="19">
        <f t="shared" si="3"/>
        <v>67184000</v>
      </c>
    </row>
    <row r="101" spans="2:14" ht="19.5" customHeight="1" x14ac:dyDescent="0.25">
      <c r="B101" s="17" t="s">
        <v>220</v>
      </c>
      <c r="C101" s="24">
        <v>38632000</v>
      </c>
      <c r="D101" s="24">
        <v>4540000</v>
      </c>
      <c r="E101" s="24">
        <v>8848000</v>
      </c>
      <c r="F101" s="24">
        <v>0</v>
      </c>
      <c r="G101" s="24">
        <f t="shared" si="2"/>
        <v>8848000</v>
      </c>
      <c r="H101" s="24"/>
      <c r="I101" s="24">
        <v>1167000</v>
      </c>
      <c r="J101" s="24">
        <v>30010000</v>
      </c>
      <c r="K101" s="24"/>
      <c r="L101" s="24"/>
      <c r="M101" s="24"/>
      <c r="N101" s="19">
        <f t="shared" si="3"/>
        <v>83197000</v>
      </c>
    </row>
    <row r="102" spans="2:14" ht="19.5" customHeight="1" x14ac:dyDescent="0.25">
      <c r="B102" s="17" t="s">
        <v>107</v>
      </c>
      <c r="C102" s="24">
        <v>43954000</v>
      </c>
      <c r="D102" s="24">
        <v>5591000</v>
      </c>
      <c r="E102" s="24">
        <v>8212000</v>
      </c>
      <c r="F102" s="24">
        <v>0</v>
      </c>
      <c r="G102" s="24">
        <f t="shared" si="2"/>
        <v>8212000</v>
      </c>
      <c r="H102" s="24"/>
      <c r="I102" s="24">
        <v>1418000</v>
      </c>
      <c r="J102" s="24">
        <v>27500000</v>
      </c>
      <c r="K102" s="24"/>
      <c r="L102" s="24"/>
      <c r="M102" s="24"/>
      <c r="N102" s="19">
        <f t="shared" si="3"/>
        <v>86675000</v>
      </c>
    </row>
    <row r="103" spans="2:14" ht="19.5" customHeight="1" x14ac:dyDescent="0.25">
      <c r="B103" s="17" t="s">
        <v>108</v>
      </c>
      <c r="C103" s="24">
        <v>10956000</v>
      </c>
      <c r="D103" s="24">
        <v>1570000</v>
      </c>
      <c r="E103" s="24">
        <v>6757000</v>
      </c>
      <c r="F103" s="24">
        <v>0</v>
      </c>
      <c r="G103" s="24">
        <f t="shared" si="2"/>
        <v>6757000</v>
      </c>
      <c r="H103" s="24"/>
      <c r="I103" s="24">
        <v>605000</v>
      </c>
      <c r="J103" s="24">
        <v>29800000</v>
      </c>
      <c r="K103" s="24"/>
      <c r="L103" s="24"/>
      <c r="M103" s="24"/>
      <c r="N103" s="19">
        <f t="shared" si="3"/>
        <v>49688000</v>
      </c>
    </row>
    <row r="104" spans="2:14" ht="19.5" customHeight="1" x14ac:dyDescent="0.25">
      <c r="B104" s="17" t="s">
        <v>221</v>
      </c>
      <c r="C104" s="24">
        <v>83002000</v>
      </c>
      <c r="D104" s="24">
        <v>11997000</v>
      </c>
      <c r="E104" s="24">
        <v>11746000</v>
      </c>
      <c r="F104" s="24">
        <v>0</v>
      </c>
      <c r="G104" s="24">
        <f t="shared" si="2"/>
        <v>11746000</v>
      </c>
      <c r="H104" s="24"/>
      <c r="I104" s="24">
        <v>2239000</v>
      </c>
      <c r="J104" s="24">
        <v>41100000</v>
      </c>
      <c r="K104" s="24"/>
      <c r="L104" s="24"/>
      <c r="M104" s="24"/>
      <c r="N104" s="19">
        <f t="shared" si="3"/>
        <v>150084000</v>
      </c>
    </row>
    <row r="105" spans="2:14" ht="19.5" customHeight="1" x14ac:dyDescent="0.25">
      <c r="B105" s="17" t="s">
        <v>109</v>
      </c>
      <c r="C105" s="24">
        <v>18458000</v>
      </c>
      <c r="D105" s="24">
        <v>2700000</v>
      </c>
      <c r="E105" s="24">
        <v>8350000</v>
      </c>
      <c r="F105" s="24">
        <v>0</v>
      </c>
      <c r="G105" s="24">
        <f t="shared" si="2"/>
        <v>8350000</v>
      </c>
      <c r="H105" s="24"/>
      <c r="I105" s="24">
        <v>643000</v>
      </c>
      <c r="J105" s="24">
        <v>23250000</v>
      </c>
      <c r="K105" s="24"/>
      <c r="L105" s="24"/>
      <c r="M105" s="24"/>
      <c r="N105" s="19">
        <f t="shared" si="3"/>
        <v>53401000</v>
      </c>
    </row>
    <row r="106" spans="2:14" ht="19.5" customHeight="1" x14ac:dyDescent="0.25">
      <c r="B106" s="17" t="s">
        <v>110</v>
      </c>
      <c r="C106" s="24">
        <v>36686000</v>
      </c>
      <c r="D106" s="24">
        <v>5468000</v>
      </c>
      <c r="E106" s="24">
        <v>9781000</v>
      </c>
      <c r="F106" s="24">
        <v>0</v>
      </c>
      <c r="G106" s="24">
        <f t="shared" si="2"/>
        <v>9781000</v>
      </c>
      <c r="H106" s="24"/>
      <c r="I106" s="24">
        <v>1272000</v>
      </c>
      <c r="J106" s="24">
        <v>34102000</v>
      </c>
      <c r="K106" s="24"/>
      <c r="L106" s="24"/>
      <c r="M106" s="24"/>
      <c r="N106" s="19">
        <f t="shared" si="3"/>
        <v>87309000</v>
      </c>
    </row>
    <row r="107" spans="2:14" ht="19.5" customHeight="1" x14ac:dyDescent="0.25">
      <c r="B107" s="17" t="s">
        <v>111</v>
      </c>
      <c r="C107" s="24">
        <v>64125000</v>
      </c>
      <c r="D107" s="24">
        <v>9564000</v>
      </c>
      <c r="E107" s="24">
        <v>11933000</v>
      </c>
      <c r="F107" s="24">
        <v>0</v>
      </c>
      <c r="G107" s="24">
        <f t="shared" si="2"/>
        <v>11933000</v>
      </c>
      <c r="H107" s="24"/>
      <c r="I107" s="24">
        <v>2092000</v>
      </c>
      <c r="J107" s="24">
        <v>51100000</v>
      </c>
      <c r="K107" s="24"/>
      <c r="L107" s="24"/>
      <c r="M107" s="24"/>
      <c r="N107" s="19">
        <f t="shared" si="3"/>
        <v>138814000</v>
      </c>
    </row>
    <row r="108" spans="2:14" ht="19.5" customHeight="1" x14ac:dyDescent="0.25">
      <c r="B108" s="17" t="s">
        <v>149</v>
      </c>
      <c r="C108" s="24">
        <v>157882000</v>
      </c>
      <c r="D108" s="24">
        <v>24779000</v>
      </c>
      <c r="E108" s="24">
        <v>17917000</v>
      </c>
      <c r="F108" s="24">
        <v>0</v>
      </c>
      <c r="G108" s="24">
        <f t="shared" si="2"/>
        <v>17917000</v>
      </c>
      <c r="H108" s="24"/>
      <c r="I108" s="24">
        <v>7767000</v>
      </c>
      <c r="J108" s="24">
        <v>113800000</v>
      </c>
      <c r="K108" s="24"/>
      <c r="L108" s="24"/>
      <c r="M108" s="24"/>
      <c r="N108" s="19">
        <f t="shared" si="3"/>
        <v>322145000</v>
      </c>
    </row>
    <row r="109" spans="2:14" ht="19.5" customHeight="1" x14ac:dyDescent="0.25">
      <c r="B109" s="17" t="s">
        <v>150</v>
      </c>
      <c r="C109" s="24">
        <v>18624000</v>
      </c>
      <c r="D109" s="24">
        <v>2881000</v>
      </c>
      <c r="E109" s="24">
        <v>7351000</v>
      </c>
      <c r="F109" s="24">
        <v>0</v>
      </c>
      <c r="G109" s="24">
        <f t="shared" si="2"/>
        <v>7351000</v>
      </c>
      <c r="H109" s="24"/>
      <c r="I109" s="24">
        <v>713000</v>
      </c>
      <c r="J109" s="24">
        <v>52816000</v>
      </c>
      <c r="K109" s="24"/>
      <c r="L109" s="24"/>
      <c r="M109" s="24"/>
      <c r="N109" s="19">
        <f t="shared" si="3"/>
        <v>82385000</v>
      </c>
    </row>
    <row r="110" spans="2:14" ht="19.5" customHeight="1" x14ac:dyDescent="0.25">
      <c r="B110" s="17" t="s">
        <v>112</v>
      </c>
      <c r="C110" s="24">
        <v>16188000</v>
      </c>
      <c r="D110" s="24">
        <v>1963000</v>
      </c>
      <c r="E110" s="24">
        <v>7864000</v>
      </c>
      <c r="F110" s="24">
        <v>0</v>
      </c>
      <c r="G110" s="24">
        <f t="shared" si="2"/>
        <v>7864000</v>
      </c>
      <c r="H110" s="24"/>
      <c r="I110" s="24">
        <v>628000</v>
      </c>
      <c r="J110" s="24">
        <v>38500000</v>
      </c>
      <c r="K110" s="24"/>
      <c r="L110" s="24"/>
      <c r="M110" s="24"/>
      <c r="N110" s="19">
        <f t="shared" si="3"/>
        <v>65143000</v>
      </c>
    </row>
    <row r="111" spans="2:14" ht="19.5" customHeight="1" x14ac:dyDescent="0.25">
      <c r="B111" s="17" t="s">
        <v>151</v>
      </c>
      <c r="C111" s="24">
        <v>20871000</v>
      </c>
      <c r="D111" s="24">
        <v>2984000</v>
      </c>
      <c r="E111" s="24">
        <v>7726000</v>
      </c>
      <c r="F111" s="24">
        <v>0</v>
      </c>
      <c r="G111" s="24">
        <f t="shared" si="2"/>
        <v>7726000</v>
      </c>
      <c r="H111" s="24"/>
      <c r="I111" s="24">
        <v>775000</v>
      </c>
      <c r="J111" s="24">
        <v>38300000</v>
      </c>
      <c r="K111" s="24"/>
      <c r="L111" s="24"/>
      <c r="M111" s="24"/>
      <c r="N111" s="19">
        <f t="shared" si="3"/>
        <v>70656000</v>
      </c>
    </row>
    <row r="112" spans="2:14" ht="19.5" customHeight="1" x14ac:dyDescent="0.25">
      <c r="B112" s="17" t="s">
        <v>157</v>
      </c>
      <c r="C112" s="24">
        <v>11027000</v>
      </c>
      <c r="D112" s="24">
        <v>1588000</v>
      </c>
      <c r="E112" s="24">
        <v>11878000</v>
      </c>
      <c r="F112" s="24">
        <v>0</v>
      </c>
      <c r="G112" s="24">
        <f t="shared" ref="G112:G115" si="4">E112+F112</f>
        <v>11878000</v>
      </c>
      <c r="H112" s="24"/>
      <c r="I112" s="24">
        <v>578000</v>
      </c>
      <c r="J112" s="24">
        <v>40002000</v>
      </c>
      <c r="K112" s="24"/>
      <c r="L112" s="24"/>
      <c r="M112" s="24"/>
      <c r="N112" s="19">
        <f t="shared" si="3"/>
        <v>65073000</v>
      </c>
    </row>
    <row r="113" spans="2:14" ht="19.5" customHeight="1" x14ac:dyDescent="0.25">
      <c r="B113" s="17" t="s">
        <v>211</v>
      </c>
      <c r="C113" s="24">
        <v>34296000</v>
      </c>
      <c r="D113" s="24">
        <v>6144000</v>
      </c>
      <c r="E113" s="24">
        <v>15504000</v>
      </c>
      <c r="F113" s="24">
        <v>0</v>
      </c>
      <c r="G113" s="24">
        <f t="shared" si="4"/>
        <v>15504000</v>
      </c>
      <c r="H113" s="24"/>
      <c r="I113" s="24">
        <v>4876000</v>
      </c>
      <c r="J113" s="24">
        <v>50002000</v>
      </c>
      <c r="K113" s="24"/>
      <c r="L113" s="24"/>
      <c r="M113" s="24"/>
      <c r="N113" s="19">
        <f t="shared" ref="N113:N116" si="5">SUM(C113,D113,G113,H113,I113,J113,K113,L113,M113)</f>
        <v>110822000</v>
      </c>
    </row>
    <row r="114" spans="2:14" ht="19.5" customHeight="1" x14ac:dyDescent="0.25">
      <c r="B114" s="17" t="s">
        <v>212</v>
      </c>
      <c r="C114" s="24">
        <v>13194000</v>
      </c>
      <c r="D114" s="24">
        <v>1830000</v>
      </c>
      <c r="E114" s="24">
        <v>11548000</v>
      </c>
      <c r="F114" s="24">
        <v>0</v>
      </c>
      <c r="G114" s="24">
        <f t="shared" si="4"/>
        <v>11548000</v>
      </c>
      <c r="H114" s="24"/>
      <c r="I114" s="24">
        <v>1050000</v>
      </c>
      <c r="J114" s="24">
        <v>25000000</v>
      </c>
      <c r="K114" s="24"/>
      <c r="L114" s="24"/>
      <c r="M114" s="24"/>
      <c r="N114" s="19">
        <f t="shared" si="5"/>
        <v>52622000</v>
      </c>
    </row>
    <row r="115" spans="2:14" ht="19.5" customHeight="1" x14ac:dyDescent="0.25">
      <c r="B115" s="17" t="s">
        <v>213</v>
      </c>
      <c r="C115" s="24">
        <v>22949000</v>
      </c>
      <c r="D115" s="24">
        <v>3313000</v>
      </c>
      <c r="E115" s="24">
        <v>14748000</v>
      </c>
      <c r="F115" s="24">
        <v>0</v>
      </c>
      <c r="G115" s="24">
        <f t="shared" si="4"/>
        <v>14748000</v>
      </c>
      <c r="H115" s="24"/>
      <c r="I115" s="24">
        <v>1560000</v>
      </c>
      <c r="J115" s="24">
        <v>25500000</v>
      </c>
      <c r="K115" s="24"/>
      <c r="L115" s="24"/>
      <c r="M115" s="24"/>
      <c r="N115" s="19">
        <f t="shared" si="5"/>
        <v>68070000</v>
      </c>
    </row>
    <row r="116" spans="2:14" ht="19.5" customHeight="1" x14ac:dyDescent="0.25">
      <c r="B116" s="17" t="s">
        <v>214</v>
      </c>
      <c r="C116" s="24">
        <v>9499000</v>
      </c>
      <c r="D116" s="24">
        <v>1256000</v>
      </c>
      <c r="E116" s="24">
        <v>12372000</v>
      </c>
      <c r="F116" s="24">
        <v>0</v>
      </c>
      <c r="G116" s="24">
        <f t="shared" ref="G116" si="6">E116+F116</f>
        <v>12372000</v>
      </c>
      <c r="H116" s="24"/>
      <c r="I116" s="24">
        <v>2889000</v>
      </c>
      <c r="J116" s="24">
        <v>21600000</v>
      </c>
      <c r="K116" s="24"/>
      <c r="L116" s="24"/>
      <c r="M116" s="24"/>
      <c r="N116" s="19">
        <f t="shared" si="5"/>
        <v>47616000</v>
      </c>
    </row>
    <row r="117" spans="2:14" ht="19.5" customHeight="1" x14ac:dyDescent="0.25">
      <c r="B117" s="25" t="s">
        <v>113</v>
      </c>
      <c r="C117" s="24">
        <v>213251000</v>
      </c>
      <c r="D117" s="24">
        <v>2508000</v>
      </c>
      <c r="E117" s="24">
        <v>190059000</v>
      </c>
      <c r="F117" s="24">
        <v>0</v>
      </c>
      <c r="G117" s="24">
        <f t="shared" si="2"/>
        <v>190059000</v>
      </c>
      <c r="H117" s="24"/>
      <c r="I117" s="24">
        <v>441000</v>
      </c>
      <c r="J117" s="24">
        <v>2277000</v>
      </c>
      <c r="K117" s="24">
        <v>0</v>
      </c>
      <c r="L117" s="24">
        <v>0</v>
      </c>
      <c r="M117" s="24"/>
      <c r="N117" s="19">
        <f>SUM(C117,D117,G117,H117,I117,J117,K117,L117,M117)</f>
        <v>408536000</v>
      </c>
    </row>
    <row r="118" spans="2:14" ht="19.5" customHeight="1" x14ac:dyDescent="0.25">
      <c r="B118" s="17" t="s">
        <v>114</v>
      </c>
      <c r="C118" s="24">
        <v>5392000</v>
      </c>
      <c r="D118" s="24">
        <v>926000</v>
      </c>
      <c r="E118" s="24">
        <v>4516000</v>
      </c>
      <c r="F118" s="24">
        <v>0</v>
      </c>
      <c r="G118" s="24">
        <f t="shared" si="2"/>
        <v>4516000</v>
      </c>
      <c r="H118" s="24"/>
      <c r="I118" s="24">
        <v>356000</v>
      </c>
      <c r="J118" s="24">
        <v>455000</v>
      </c>
      <c r="K118" s="24">
        <v>0</v>
      </c>
      <c r="L118" s="24">
        <v>0</v>
      </c>
      <c r="M118" s="24"/>
      <c r="N118" s="19">
        <f t="shared" si="3"/>
        <v>11645000</v>
      </c>
    </row>
    <row r="119" spans="2:14" ht="19.5" customHeight="1" x14ac:dyDescent="0.25">
      <c r="B119" s="17" t="s">
        <v>115</v>
      </c>
      <c r="C119" s="24">
        <v>2450000</v>
      </c>
      <c r="D119" s="24">
        <v>385000</v>
      </c>
      <c r="E119" s="24">
        <v>1986000</v>
      </c>
      <c r="F119" s="24">
        <v>0</v>
      </c>
      <c r="G119" s="24">
        <f t="shared" si="2"/>
        <v>1986000</v>
      </c>
      <c r="H119" s="24"/>
      <c r="I119" s="24">
        <v>292000</v>
      </c>
      <c r="J119" s="24"/>
      <c r="K119" s="24">
        <v>0</v>
      </c>
      <c r="L119" s="24">
        <v>0</v>
      </c>
      <c r="M119" s="24"/>
      <c r="N119" s="19">
        <f t="shared" si="3"/>
        <v>5113000</v>
      </c>
    </row>
    <row r="120" spans="2:14" ht="19.5" customHeight="1" x14ac:dyDescent="0.25">
      <c r="B120" s="17" t="s">
        <v>116</v>
      </c>
      <c r="C120" s="24">
        <v>2224000</v>
      </c>
      <c r="D120" s="24">
        <v>365000</v>
      </c>
      <c r="E120" s="24">
        <v>2062000</v>
      </c>
      <c r="F120" s="24">
        <v>0</v>
      </c>
      <c r="G120" s="24">
        <f t="shared" si="2"/>
        <v>2062000</v>
      </c>
      <c r="H120" s="24"/>
      <c r="I120" s="24">
        <v>269000</v>
      </c>
      <c r="J120" s="24"/>
      <c r="K120" s="24">
        <v>0</v>
      </c>
      <c r="L120" s="24">
        <v>0</v>
      </c>
      <c r="M120" s="24"/>
      <c r="N120" s="19">
        <f t="shared" si="3"/>
        <v>4920000</v>
      </c>
    </row>
    <row r="121" spans="2:14" ht="19.5" customHeight="1" x14ac:dyDescent="0.25">
      <c r="B121" s="17" t="s">
        <v>117</v>
      </c>
      <c r="C121" s="24">
        <v>3092000</v>
      </c>
      <c r="D121" s="24">
        <v>493000</v>
      </c>
      <c r="E121" s="24">
        <v>9567000</v>
      </c>
      <c r="F121" s="24">
        <v>0</v>
      </c>
      <c r="G121" s="24">
        <f t="shared" si="2"/>
        <v>9567000</v>
      </c>
      <c r="H121" s="24"/>
      <c r="I121" s="24">
        <v>918000</v>
      </c>
      <c r="J121" s="24">
        <v>1708000</v>
      </c>
      <c r="K121" s="24">
        <v>0</v>
      </c>
      <c r="L121" s="24">
        <v>0</v>
      </c>
      <c r="M121" s="24"/>
      <c r="N121" s="19">
        <f t="shared" si="3"/>
        <v>15778000</v>
      </c>
    </row>
    <row r="122" spans="2:14" ht="19.5" customHeight="1" x14ac:dyDescent="0.25">
      <c r="B122" s="17" t="s">
        <v>118</v>
      </c>
      <c r="C122" s="24">
        <v>3503000</v>
      </c>
      <c r="D122" s="24">
        <v>528000</v>
      </c>
      <c r="E122" s="24">
        <v>5232000</v>
      </c>
      <c r="F122" s="24">
        <v>0</v>
      </c>
      <c r="G122" s="24">
        <f t="shared" si="2"/>
        <v>5232000</v>
      </c>
      <c r="H122" s="24"/>
      <c r="I122" s="24">
        <v>174000</v>
      </c>
      <c r="J122" s="24">
        <v>1279000</v>
      </c>
      <c r="K122" s="24">
        <v>0</v>
      </c>
      <c r="L122" s="24">
        <v>0</v>
      </c>
      <c r="M122" s="24"/>
      <c r="N122" s="19">
        <f t="shared" si="3"/>
        <v>10716000</v>
      </c>
    </row>
    <row r="123" spans="2:14" ht="19.5" customHeight="1" x14ac:dyDescent="0.25">
      <c r="B123" s="17" t="s">
        <v>119</v>
      </c>
      <c r="C123" s="24">
        <v>9037000</v>
      </c>
      <c r="D123" s="24">
        <v>1418000</v>
      </c>
      <c r="E123" s="24">
        <v>4145000</v>
      </c>
      <c r="F123" s="24">
        <v>0</v>
      </c>
      <c r="G123" s="24">
        <f t="shared" si="2"/>
        <v>4145000</v>
      </c>
      <c r="H123" s="24"/>
      <c r="I123" s="24">
        <v>1547000</v>
      </c>
      <c r="J123" s="24">
        <v>2507000</v>
      </c>
      <c r="K123" s="24">
        <v>0</v>
      </c>
      <c r="L123" s="24">
        <v>0</v>
      </c>
      <c r="M123" s="24"/>
      <c r="N123" s="19">
        <f t="shared" si="3"/>
        <v>18654000</v>
      </c>
    </row>
    <row r="124" spans="2:14" ht="19.5" customHeight="1" x14ac:dyDescent="0.25">
      <c r="B124" s="17" t="s">
        <v>120</v>
      </c>
      <c r="C124" s="24">
        <v>416451000</v>
      </c>
      <c r="D124" s="24">
        <v>88681000</v>
      </c>
      <c r="E124" s="24">
        <v>323291000</v>
      </c>
      <c r="F124" s="24">
        <v>0</v>
      </c>
      <c r="G124" s="24">
        <f t="shared" si="2"/>
        <v>323291000</v>
      </c>
      <c r="H124" s="24"/>
      <c r="I124" s="24">
        <v>368616000</v>
      </c>
      <c r="J124" s="24">
        <v>399630000</v>
      </c>
      <c r="K124" s="24">
        <v>1600367000</v>
      </c>
      <c r="L124" s="24">
        <v>0</v>
      </c>
      <c r="M124" s="24"/>
      <c r="N124" s="19">
        <f t="shared" si="3"/>
        <v>3197036000</v>
      </c>
    </row>
    <row r="125" spans="2:14" ht="19.5" customHeight="1" x14ac:dyDescent="0.25">
      <c r="B125" s="17" t="s">
        <v>158</v>
      </c>
      <c r="C125" s="24">
        <v>1886000</v>
      </c>
      <c r="D125" s="24">
        <v>256000</v>
      </c>
      <c r="E125" s="24">
        <v>4956000</v>
      </c>
      <c r="F125" s="24">
        <v>0</v>
      </c>
      <c r="G125" s="24">
        <f t="shared" si="2"/>
        <v>4956000</v>
      </c>
      <c r="H125" s="24"/>
      <c r="I125" s="24">
        <v>6554000</v>
      </c>
      <c r="J125" s="24">
        <v>2334000</v>
      </c>
      <c r="K125" s="24">
        <v>0</v>
      </c>
      <c r="L125" s="24">
        <v>0</v>
      </c>
      <c r="M125" s="24"/>
      <c r="N125" s="19">
        <f t="shared" si="3"/>
        <v>15986000</v>
      </c>
    </row>
    <row r="126" spans="2:14" ht="19.5" customHeight="1" x14ac:dyDescent="0.25">
      <c r="B126" s="17" t="s">
        <v>169</v>
      </c>
      <c r="C126" s="24">
        <v>3855000</v>
      </c>
      <c r="D126" s="24">
        <v>508000</v>
      </c>
      <c r="E126" s="24">
        <v>12033000</v>
      </c>
      <c r="F126" s="24">
        <v>0</v>
      </c>
      <c r="G126" s="24">
        <f t="shared" si="2"/>
        <v>12033000</v>
      </c>
      <c r="H126" s="24"/>
      <c r="I126" s="24">
        <v>1408000</v>
      </c>
      <c r="J126" s="24">
        <v>4440000</v>
      </c>
      <c r="K126" s="24">
        <v>0</v>
      </c>
      <c r="L126" s="24">
        <v>0</v>
      </c>
      <c r="M126" s="24"/>
      <c r="N126" s="19">
        <f t="shared" si="3"/>
        <v>22244000</v>
      </c>
    </row>
    <row r="127" spans="2:14" ht="19.5" customHeight="1" x14ac:dyDescent="0.25">
      <c r="B127" s="17" t="s">
        <v>159</v>
      </c>
      <c r="C127" s="24">
        <v>400581000</v>
      </c>
      <c r="D127" s="24">
        <v>72249000</v>
      </c>
      <c r="E127" s="24">
        <v>913395000</v>
      </c>
      <c r="F127" s="24">
        <v>0</v>
      </c>
      <c r="G127" s="24">
        <f t="shared" si="2"/>
        <v>913395000</v>
      </c>
      <c r="H127" s="24"/>
      <c r="I127" s="24">
        <v>2695832000</v>
      </c>
      <c r="J127" s="24">
        <v>1379725000</v>
      </c>
      <c r="K127" s="24">
        <v>0</v>
      </c>
      <c r="L127" s="24">
        <v>5874649000</v>
      </c>
      <c r="M127" s="24"/>
      <c r="N127" s="19">
        <f t="shared" si="3"/>
        <v>11336431000</v>
      </c>
    </row>
    <row r="128" spans="2:14" ht="19.5" customHeight="1" x14ac:dyDescent="0.25">
      <c r="B128" s="17" t="s">
        <v>121</v>
      </c>
      <c r="C128" s="24">
        <v>54598000</v>
      </c>
      <c r="D128" s="24">
        <v>9125000</v>
      </c>
      <c r="E128" s="24">
        <v>32068000</v>
      </c>
      <c r="F128" s="24">
        <v>0</v>
      </c>
      <c r="G128" s="24">
        <f t="shared" si="2"/>
        <v>32068000</v>
      </c>
      <c r="H128" s="24"/>
      <c r="I128" s="24">
        <v>612054000</v>
      </c>
      <c r="J128" s="24">
        <v>529340000</v>
      </c>
      <c r="K128" s="24">
        <v>1647000</v>
      </c>
      <c r="L128" s="24">
        <v>0</v>
      </c>
      <c r="M128" s="24"/>
      <c r="N128" s="19">
        <f t="shared" si="3"/>
        <v>1238832000</v>
      </c>
    </row>
    <row r="129" spans="2:14" ht="19.5" customHeight="1" x14ac:dyDescent="0.25">
      <c r="B129" s="17" t="s">
        <v>122</v>
      </c>
      <c r="C129" s="24">
        <v>133357000</v>
      </c>
      <c r="D129" s="24">
        <v>20946000</v>
      </c>
      <c r="E129" s="24">
        <v>63527000</v>
      </c>
      <c r="F129" s="24">
        <v>0</v>
      </c>
      <c r="G129" s="24">
        <f t="shared" si="2"/>
        <v>63527000</v>
      </c>
      <c r="H129" s="24"/>
      <c r="I129" s="24">
        <v>9216000</v>
      </c>
      <c r="J129" s="24">
        <v>10246000</v>
      </c>
      <c r="K129" s="24">
        <v>0</v>
      </c>
      <c r="L129" s="24">
        <v>0</v>
      </c>
      <c r="M129" s="24"/>
      <c r="N129" s="19">
        <f t="shared" si="3"/>
        <v>237292000</v>
      </c>
    </row>
    <row r="130" spans="2:14" ht="19.5" customHeight="1" x14ac:dyDescent="0.25">
      <c r="B130" s="17" t="s">
        <v>123</v>
      </c>
      <c r="C130" s="24">
        <v>200438000</v>
      </c>
      <c r="D130" s="24">
        <v>26817000</v>
      </c>
      <c r="E130" s="24">
        <v>42812000</v>
      </c>
      <c r="F130" s="24">
        <v>0</v>
      </c>
      <c r="G130" s="24">
        <f t="shared" si="2"/>
        <v>42812000</v>
      </c>
      <c r="H130" s="24"/>
      <c r="I130" s="24">
        <v>7715000</v>
      </c>
      <c r="J130" s="24">
        <v>9108000</v>
      </c>
      <c r="K130" s="24">
        <v>0</v>
      </c>
      <c r="L130" s="24">
        <v>0</v>
      </c>
      <c r="M130" s="24"/>
      <c r="N130" s="19">
        <f t="shared" si="3"/>
        <v>286890000</v>
      </c>
    </row>
    <row r="131" spans="2:14" ht="19.5" customHeight="1" x14ac:dyDescent="0.25">
      <c r="B131" s="17" t="s">
        <v>124</v>
      </c>
      <c r="C131" s="24">
        <v>1382360000</v>
      </c>
      <c r="D131" s="24">
        <v>308830000</v>
      </c>
      <c r="E131" s="24">
        <v>181901000</v>
      </c>
      <c r="F131" s="24">
        <v>0</v>
      </c>
      <c r="G131" s="24">
        <f t="shared" si="2"/>
        <v>181901000</v>
      </c>
      <c r="H131" s="24"/>
      <c r="I131" s="24">
        <v>53891000</v>
      </c>
      <c r="J131" s="24">
        <v>1022672000</v>
      </c>
      <c r="K131" s="24">
        <v>33684000</v>
      </c>
      <c r="L131" s="24">
        <v>131482000</v>
      </c>
      <c r="M131" s="24"/>
      <c r="N131" s="19">
        <f t="shared" si="3"/>
        <v>3114820000</v>
      </c>
    </row>
    <row r="132" spans="2:14" ht="19.5" customHeight="1" x14ac:dyDescent="0.25">
      <c r="B132" s="17" t="s">
        <v>125</v>
      </c>
      <c r="C132" s="24">
        <v>102403000</v>
      </c>
      <c r="D132" s="24">
        <v>17258000</v>
      </c>
      <c r="E132" s="24">
        <v>107019000</v>
      </c>
      <c r="F132" s="24">
        <v>0</v>
      </c>
      <c r="G132" s="24">
        <f t="shared" si="2"/>
        <v>107019000</v>
      </c>
      <c r="H132" s="24"/>
      <c r="I132" s="24">
        <v>39489000</v>
      </c>
      <c r="J132" s="24">
        <v>266154000</v>
      </c>
      <c r="K132" s="24">
        <v>0</v>
      </c>
      <c r="L132" s="24">
        <v>0</v>
      </c>
      <c r="M132" s="24"/>
      <c r="N132" s="19">
        <f t="shared" si="3"/>
        <v>532323000</v>
      </c>
    </row>
    <row r="133" spans="2:14" ht="19.5" customHeight="1" x14ac:dyDescent="0.25">
      <c r="B133" s="17" t="s">
        <v>170</v>
      </c>
      <c r="C133" s="24">
        <v>26933000</v>
      </c>
      <c r="D133" s="24">
        <v>4682000</v>
      </c>
      <c r="E133" s="24">
        <v>12601000</v>
      </c>
      <c r="F133" s="24">
        <v>0</v>
      </c>
      <c r="G133" s="24">
        <f t="shared" si="2"/>
        <v>12601000</v>
      </c>
      <c r="H133" s="24"/>
      <c r="I133" s="24">
        <v>1121000</v>
      </c>
      <c r="J133" s="24">
        <v>105877000</v>
      </c>
      <c r="K133" s="24">
        <v>0</v>
      </c>
      <c r="L133" s="24">
        <v>0</v>
      </c>
      <c r="M133" s="24"/>
      <c r="N133" s="19">
        <f t="shared" si="3"/>
        <v>151214000</v>
      </c>
    </row>
    <row r="134" spans="2:14" ht="19.5" customHeight="1" x14ac:dyDescent="0.25">
      <c r="B134" s="17" t="s">
        <v>126</v>
      </c>
      <c r="C134" s="24">
        <v>9326000</v>
      </c>
      <c r="D134" s="24">
        <v>946000</v>
      </c>
      <c r="E134" s="24">
        <v>4301000</v>
      </c>
      <c r="F134" s="24">
        <v>0</v>
      </c>
      <c r="G134" s="24">
        <f t="shared" si="2"/>
        <v>4301000</v>
      </c>
      <c r="H134" s="24"/>
      <c r="I134" s="24">
        <v>704000</v>
      </c>
      <c r="J134" s="24">
        <v>1000000</v>
      </c>
      <c r="K134" s="24">
        <v>0</v>
      </c>
      <c r="L134" s="24">
        <v>0</v>
      </c>
      <c r="M134" s="24"/>
      <c r="N134" s="19">
        <f t="shared" si="3"/>
        <v>16277000</v>
      </c>
    </row>
    <row r="135" spans="2:14" ht="19.5" customHeight="1" x14ac:dyDescent="0.25">
      <c r="B135" s="17" t="s">
        <v>127</v>
      </c>
      <c r="C135" s="24">
        <v>210505000</v>
      </c>
      <c r="D135" s="24">
        <v>45744000</v>
      </c>
      <c r="E135" s="24">
        <v>53742000</v>
      </c>
      <c r="F135" s="24">
        <v>0</v>
      </c>
      <c r="G135" s="24">
        <f t="shared" si="2"/>
        <v>53742000</v>
      </c>
      <c r="H135" s="24"/>
      <c r="I135" s="24">
        <v>5057000</v>
      </c>
      <c r="J135" s="24">
        <v>26000000</v>
      </c>
      <c r="K135" s="24">
        <v>0</v>
      </c>
      <c r="L135" s="24">
        <v>0</v>
      </c>
      <c r="M135" s="24"/>
      <c r="N135" s="19">
        <f t="shared" si="3"/>
        <v>341048000</v>
      </c>
    </row>
    <row r="136" spans="2:14" ht="19.5" customHeight="1" x14ac:dyDescent="0.25">
      <c r="B136" s="17" t="s">
        <v>128</v>
      </c>
      <c r="C136" s="24">
        <v>27368000</v>
      </c>
      <c r="D136" s="24">
        <v>3603000</v>
      </c>
      <c r="E136" s="24">
        <v>24900000</v>
      </c>
      <c r="F136" s="24">
        <v>0</v>
      </c>
      <c r="G136" s="24">
        <f t="shared" si="2"/>
        <v>24900000</v>
      </c>
      <c r="H136" s="24"/>
      <c r="I136" s="24">
        <v>5921000</v>
      </c>
      <c r="J136" s="24">
        <v>5230000</v>
      </c>
      <c r="K136" s="24">
        <v>0</v>
      </c>
      <c r="L136" s="24">
        <v>0</v>
      </c>
      <c r="M136" s="24"/>
      <c r="N136" s="19">
        <f t="shared" si="3"/>
        <v>67022000</v>
      </c>
    </row>
    <row r="137" spans="2:14" ht="19.5" customHeight="1" x14ac:dyDescent="0.25">
      <c r="B137" s="17" t="s">
        <v>129</v>
      </c>
      <c r="C137" s="24">
        <v>2584000</v>
      </c>
      <c r="D137" s="24">
        <v>334000</v>
      </c>
      <c r="E137" s="24">
        <v>1878000</v>
      </c>
      <c r="F137" s="24">
        <v>0</v>
      </c>
      <c r="G137" s="24">
        <f t="shared" si="2"/>
        <v>1878000</v>
      </c>
      <c r="H137" s="24"/>
      <c r="I137" s="24">
        <v>148000</v>
      </c>
      <c r="J137" s="24">
        <v>3620000</v>
      </c>
      <c r="K137" s="24">
        <v>6968000</v>
      </c>
      <c r="L137" s="24">
        <v>0</v>
      </c>
      <c r="M137" s="24"/>
      <c r="N137" s="19">
        <f t="shared" si="3"/>
        <v>15532000</v>
      </c>
    </row>
    <row r="138" spans="2:14" ht="19.5" customHeight="1" x14ac:dyDescent="0.25">
      <c r="B138" s="17" t="s">
        <v>130</v>
      </c>
      <c r="C138" s="24">
        <v>55256000</v>
      </c>
      <c r="D138" s="24">
        <v>7411000</v>
      </c>
      <c r="E138" s="24">
        <v>28277000</v>
      </c>
      <c r="F138" s="24">
        <v>0</v>
      </c>
      <c r="G138" s="24">
        <f t="shared" si="2"/>
        <v>28277000</v>
      </c>
      <c r="H138" s="24"/>
      <c r="I138" s="24">
        <v>27673000</v>
      </c>
      <c r="J138" s="24">
        <v>54646000</v>
      </c>
      <c r="K138" s="24">
        <v>1515000</v>
      </c>
      <c r="L138" s="24">
        <v>0</v>
      </c>
      <c r="M138" s="24"/>
      <c r="N138" s="19">
        <f t="shared" si="3"/>
        <v>174778000</v>
      </c>
    </row>
    <row r="139" spans="2:14" ht="19.5" customHeight="1" x14ac:dyDescent="0.25">
      <c r="B139" s="17" t="s">
        <v>131</v>
      </c>
      <c r="C139" s="24">
        <v>37081000</v>
      </c>
      <c r="D139" s="24">
        <v>4536000</v>
      </c>
      <c r="E139" s="24">
        <v>16629000</v>
      </c>
      <c r="F139" s="24">
        <v>0</v>
      </c>
      <c r="G139" s="24">
        <f t="shared" si="2"/>
        <v>16629000</v>
      </c>
      <c r="H139" s="24"/>
      <c r="I139" s="24">
        <v>1303000</v>
      </c>
      <c r="J139" s="24">
        <v>3302000</v>
      </c>
      <c r="K139" s="24">
        <v>0</v>
      </c>
      <c r="L139" s="24">
        <v>0</v>
      </c>
      <c r="M139" s="24"/>
      <c r="N139" s="19">
        <f t="shared" si="3"/>
        <v>62851000</v>
      </c>
    </row>
    <row r="140" spans="2:14" ht="19.5" customHeight="1" x14ac:dyDescent="0.25">
      <c r="B140" s="17" t="s">
        <v>132</v>
      </c>
      <c r="C140" s="24">
        <v>109495000</v>
      </c>
      <c r="D140" s="24">
        <v>10865000</v>
      </c>
      <c r="E140" s="24">
        <v>47349000</v>
      </c>
      <c r="F140" s="24">
        <v>0</v>
      </c>
      <c r="G140" s="24">
        <f t="shared" si="2"/>
        <v>47349000</v>
      </c>
      <c r="H140" s="24"/>
      <c r="I140" s="24">
        <v>897458000</v>
      </c>
      <c r="J140" s="24">
        <v>19231000</v>
      </c>
      <c r="K140" s="24">
        <v>21480000</v>
      </c>
      <c r="L140" s="24">
        <v>225031000</v>
      </c>
      <c r="M140" s="24"/>
      <c r="N140" s="19">
        <f t="shared" si="3"/>
        <v>1330909000</v>
      </c>
    </row>
    <row r="141" spans="2:14" ht="19.5" customHeight="1" x14ac:dyDescent="0.25">
      <c r="B141" s="17" t="s">
        <v>152</v>
      </c>
      <c r="C141" s="24">
        <v>31630000</v>
      </c>
      <c r="D141" s="24">
        <v>4103000</v>
      </c>
      <c r="E141" s="24">
        <v>15610000</v>
      </c>
      <c r="F141" s="24">
        <v>0</v>
      </c>
      <c r="G141" s="24">
        <f t="shared" si="2"/>
        <v>15610000</v>
      </c>
      <c r="H141" s="24"/>
      <c r="I141" s="24">
        <v>218625000</v>
      </c>
      <c r="J141" s="24">
        <v>2787000</v>
      </c>
      <c r="K141" s="24">
        <v>22726000</v>
      </c>
      <c r="L141" s="24">
        <v>0</v>
      </c>
      <c r="M141" s="24"/>
      <c r="N141" s="19">
        <f t="shared" si="3"/>
        <v>295481000</v>
      </c>
    </row>
    <row r="142" spans="2:14" ht="19.5" customHeight="1" x14ac:dyDescent="0.25">
      <c r="B142" s="17" t="s">
        <v>160</v>
      </c>
      <c r="C142" s="24">
        <v>10855000</v>
      </c>
      <c r="D142" s="24">
        <v>1713000</v>
      </c>
      <c r="E142" s="24">
        <v>15007000</v>
      </c>
      <c r="F142" s="24">
        <v>0</v>
      </c>
      <c r="G142" s="24">
        <f t="shared" ref="G142:G157" si="7">E142+F142</f>
        <v>15007000</v>
      </c>
      <c r="H142" s="24"/>
      <c r="I142" s="24">
        <v>367000</v>
      </c>
      <c r="J142" s="24">
        <v>47318000</v>
      </c>
      <c r="K142" s="24">
        <v>63315000</v>
      </c>
      <c r="L142" s="24">
        <v>0</v>
      </c>
      <c r="M142" s="24"/>
      <c r="N142" s="19">
        <f t="shared" si="3"/>
        <v>138575000</v>
      </c>
    </row>
    <row r="143" spans="2:14" ht="19.5" customHeight="1" x14ac:dyDescent="0.25">
      <c r="B143" s="17" t="s">
        <v>133</v>
      </c>
      <c r="C143" s="24">
        <v>18664000</v>
      </c>
      <c r="D143" s="24">
        <v>2465000</v>
      </c>
      <c r="E143" s="24">
        <v>6976000</v>
      </c>
      <c r="F143" s="24">
        <v>0</v>
      </c>
      <c r="G143" s="24">
        <f t="shared" si="7"/>
        <v>6976000</v>
      </c>
      <c r="H143" s="24"/>
      <c r="I143" s="24">
        <v>1379000</v>
      </c>
      <c r="J143" s="24">
        <v>1700000</v>
      </c>
      <c r="K143" s="24">
        <v>0</v>
      </c>
      <c r="L143" s="24">
        <v>0</v>
      </c>
      <c r="M143" s="24"/>
      <c r="N143" s="19">
        <f t="shared" si="3"/>
        <v>31184000</v>
      </c>
    </row>
    <row r="144" spans="2:14" ht="19.5" customHeight="1" x14ac:dyDescent="0.25">
      <c r="B144" s="17" t="s">
        <v>134</v>
      </c>
      <c r="C144" s="24">
        <v>161881000</v>
      </c>
      <c r="D144" s="24">
        <v>30942000</v>
      </c>
      <c r="E144" s="24">
        <v>25905000</v>
      </c>
      <c r="F144" s="24">
        <v>0</v>
      </c>
      <c r="G144" s="24">
        <f t="shared" si="7"/>
        <v>25905000</v>
      </c>
      <c r="H144" s="24"/>
      <c r="I144" s="24">
        <v>8318000</v>
      </c>
      <c r="J144" s="24">
        <v>452035000</v>
      </c>
      <c r="K144" s="24">
        <v>0</v>
      </c>
      <c r="L144" s="24">
        <v>0</v>
      </c>
      <c r="M144" s="24"/>
      <c r="N144" s="19">
        <f t="shared" si="3"/>
        <v>679081000</v>
      </c>
    </row>
    <row r="145" spans="2:14" ht="19.5" customHeight="1" x14ac:dyDescent="0.25">
      <c r="B145" s="17" t="s">
        <v>135</v>
      </c>
      <c r="C145" s="24">
        <v>30543000</v>
      </c>
      <c r="D145" s="24">
        <v>4915000</v>
      </c>
      <c r="E145" s="24">
        <v>356891000</v>
      </c>
      <c r="F145" s="24">
        <v>0</v>
      </c>
      <c r="G145" s="24">
        <f t="shared" si="7"/>
        <v>356891000</v>
      </c>
      <c r="H145" s="24"/>
      <c r="I145" s="24">
        <v>1962000</v>
      </c>
      <c r="J145" s="24">
        <v>681484000</v>
      </c>
      <c r="K145" s="24">
        <v>0</v>
      </c>
      <c r="L145" s="24">
        <v>0</v>
      </c>
      <c r="M145" s="24"/>
      <c r="N145" s="19">
        <f t="shared" si="3"/>
        <v>1075795000</v>
      </c>
    </row>
    <row r="146" spans="2:14" ht="19.5" customHeight="1" x14ac:dyDescent="0.25">
      <c r="B146" s="17" t="s">
        <v>136</v>
      </c>
      <c r="C146" s="24">
        <v>19988000</v>
      </c>
      <c r="D146" s="24">
        <v>2349000</v>
      </c>
      <c r="E146" s="24">
        <v>7610000</v>
      </c>
      <c r="F146" s="24">
        <v>0</v>
      </c>
      <c r="G146" s="24">
        <f t="shared" si="7"/>
        <v>7610000</v>
      </c>
      <c r="H146" s="24"/>
      <c r="I146" s="24">
        <v>3785000</v>
      </c>
      <c r="J146" s="24">
        <v>4824000</v>
      </c>
      <c r="K146" s="24">
        <v>0</v>
      </c>
      <c r="L146" s="24">
        <v>0</v>
      </c>
      <c r="M146" s="24"/>
      <c r="N146" s="19">
        <f t="shared" si="3"/>
        <v>38556000</v>
      </c>
    </row>
    <row r="147" spans="2:14" ht="19.5" customHeight="1" x14ac:dyDescent="0.25">
      <c r="B147" s="17" t="s">
        <v>161</v>
      </c>
      <c r="C147" s="24">
        <v>5568000</v>
      </c>
      <c r="D147" s="24">
        <v>1281000</v>
      </c>
      <c r="E147" s="24">
        <v>4189000</v>
      </c>
      <c r="F147" s="24">
        <v>0</v>
      </c>
      <c r="G147" s="24">
        <f t="shared" si="7"/>
        <v>4189000</v>
      </c>
      <c r="H147" s="24"/>
      <c r="I147" s="24">
        <v>4000</v>
      </c>
      <c r="J147" s="24">
        <v>6671000</v>
      </c>
      <c r="K147" s="24">
        <v>0</v>
      </c>
      <c r="L147" s="24">
        <v>0</v>
      </c>
      <c r="M147" s="24"/>
      <c r="N147" s="19">
        <f t="shared" si="3"/>
        <v>17713000</v>
      </c>
    </row>
    <row r="148" spans="2:14" ht="19.5" customHeight="1" x14ac:dyDescent="0.25">
      <c r="B148" s="17" t="s">
        <v>137</v>
      </c>
      <c r="C148" s="24">
        <v>12336000</v>
      </c>
      <c r="D148" s="24">
        <v>1901000</v>
      </c>
      <c r="E148" s="24">
        <v>21296000</v>
      </c>
      <c r="F148" s="24">
        <v>0</v>
      </c>
      <c r="G148" s="24">
        <f t="shared" si="7"/>
        <v>21296000</v>
      </c>
      <c r="H148" s="24"/>
      <c r="I148" s="24">
        <v>240070000</v>
      </c>
      <c r="J148" s="24">
        <v>2200000</v>
      </c>
      <c r="K148" s="24">
        <v>0</v>
      </c>
      <c r="L148" s="24">
        <v>0</v>
      </c>
      <c r="M148" s="24"/>
      <c r="N148" s="19">
        <f t="shared" si="3"/>
        <v>277803000</v>
      </c>
    </row>
    <row r="149" spans="2:14" ht="19.5" customHeight="1" x14ac:dyDescent="0.25">
      <c r="B149" s="17" t="s">
        <v>171</v>
      </c>
      <c r="C149" s="24">
        <v>1526493000</v>
      </c>
      <c r="D149" s="24">
        <v>319316000</v>
      </c>
      <c r="E149" s="24">
        <v>1362754000</v>
      </c>
      <c r="F149" s="24">
        <v>0</v>
      </c>
      <c r="G149" s="24">
        <f t="shared" si="7"/>
        <v>1362754000</v>
      </c>
      <c r="H149" s="24"/>
      <c r="I149" s="24">
        <v>811197000</v>
      </c>
      <c r="J149" s="24">
        <v>10989842000</v>
      </c>
      <c r="K149" s="24">
        <v>0</v>
      </c>
      <c r="L149" s="24">
        <v>0</v>
      </c>
      <c r="M149" s="24"/>
      <c r="N149" s="19">
        <f t="shared" si="3"/>
        <v>15009602000</v>
      </c>
    </row>
    <row r="150" spans="2:14" ht="19.5" customHeight="1" x14ac:dyDescent="0.25">
      <c r="B150" s="17" t="s">
        <v>165</v>
      </c>
      <c r="C150" s="24">
        <v>9412000</v>
      </c>
      <c r="D150" s="24">
        <v>1320000</v>
      </c>
      <c r="E150" s="24">
        <v>7119000</v>
      </c>
      <c r="F150" s="24">
        <v>0</v>
      </c>
      <c r="G150" s="24">
        <f t="shared" si="7"/>
        <v>7119000</v>
      </c>
      <c r="H150" s="24"/>
      <c r="I150" s="24">
        <v>423000</v>
      </c>
      <c r="J150" s="24">
        <v>14800000</v>
      </c>
      <c r="K150" s="24">
        <v>0</v>
      </c>
      <c r="L150" s="24">
        <v>0</v>
      </c>
      <c r="M150" s="24"/>
      <c r="N150" s="19">
        <f t="shared" si="3"/>
        <v>33074000</v>
      </c>
    </row>
    <row r="151" spans="2:14" ht="19.5" customHeight="1" x14ac:dyDescent="0.25">
      <c r="B151" s="17" t="s">
        <v>138</v>
      </c>
      <c r="C151" s="24">
        <v>1853000</v>
      </c>
      <c r="D151" s="24">
        <v>257000</v>
      </c>
      <c r="E151" s="24">
        <v>3819000</v>
      </c>
      <c r="F151" s="24">
        <v>0</v>
      </c>
      <c r="G151" s="24">
        <f t="shared" si="7"/>
        <v>3819000</v>
      </c>
      <c r="H151" s="24"/>
      <c r="I151" s="24">
        <v>19000</v>
      </c>
      <c r="J151" s="24">
        <v>17037000</v>
      </c>
      <c r="K151" s="24">
        <v>139562000</v>
      </c>
      <c r="L151" s="24">
        <v>0</v>
      </c>
      <c r="M151" s="24"/>
      <c r="N151" s="19">
        <f t="shared" si="3"/>
        <v>162547000</v>
      </c>
    </row>
    <row r="152" spans="2:14" ht="19.5" customHeight="1" x14ac:dyDescent="0.25">
      <c r="B152" s="17" t="s">
        <v>139</v>
      </c>
      <c r="C152" s="24">
        <v>1833000</v>
      </c>
      <c r="D152" s="24">
        <v>278000</v>
      </c>
      <c r="E152" s="24">
        <v>4626000</v>
      </c>
      <c r="F152" s="24">
        <v>0</v>
      </c>
      <c r="G152" s="24">
        <f t="shared" si="7"/>
        <v>4626000</v>
      </c>
      <c r="H152" s="24"/>
      <c r="I152" s="24">
        <v>21000</v>
      </c>
      <c r="J152" s="24">
        <v>14130000</v>
      </c>
      <c r="K152" s="24">
        <v>163860000</v>
      </c>
      <c r="L152" s="24">
        <v>0</v>
      </c>
      <c r="M152" s="24"/>
      <c r="N152" s="19">
        <f t="shared" ref="N152:N159" si="8">SUM(C152,D152,G152,H152,I152,J152,K152,L152,M152)</f>
        <v>184748000</v>
      </c>
    </row>
    <row r="153" spans="2:14" ht="19.5" customHeight="1" x14ac:dyDescent="0.25">
      <c r="B153" s="17" t="s">
        <v>140</v>
      </c>
      <c r="C153" s="24">
        <v>1670000</v>
      </c>
      <c r="D153" s="24">
        <v>230000</v>
      </c>
      <c r="E153" s="24">
        <v>3804000</v>
      </c>
      <c r="F153" s="24">
        <v>0</v>
      </c>
      <c r="G153" s="24">
        <f t="shared" si="7"/>
        <v>3804000</v>
      </c>
      <c r="H153" s="24"/>
      <c r="I153" s="24">
        <v>20000</v>
      </c>
      <c r="J153" s="24">
        <v>5869000</v>
      </c>
      <c r="K153" s="24">
        <v>120107000</v>
      </c>
      <c r="L153" s="24">
        <v>0</v>
      </c>
      <c r="M153" s="24"/>
      <c r="N153" s="19">
        <f t="shared" si="8"/>
        <v>131700000</v>
      </c>
    </row>
    <row r="154" spans="2:14" ht="19.5" customHeight="1" x14ac:dyDescent="0.25">
      <c r="B154" s="17" t="s">
        <v>54</v>
      </c>
      <c r="C154" s="24">
        <v>1444552000</v>
      </c>
      <c r="D154" s="24">
        <v>268022000</v>
      </c>
      <c r="E154" s="24">
        <v>281015000</v>
      </c>
      <c r="F154" s="24">
        <v>0</v>
      </c>
      <c r="G154" s="24">
        <f t="shared" si="7"/>
        <v>281015000</v>
      </c>
      <c r="H154" s="24"/>
      <c r="I154" s="24">
        <v>25675000</v>
      </c>
      <c r="J154" s="24">
        <v>10667046000</v>
      </c>
      <c r="K154" s="24">
        <v>219752000</v>
      </c>
      <c r="L154" s="24">
        <v>0</v>
      </c>
      <c r="M154" s="24"/>
      <c r="N154" s="19">
        <f t="shared" si="8"/>
        <v>12906062000</v>
      </c>
    </row>
    <row r="155" spans="2:14" ht="19.5" customHeight="1" x14ac:dyDescent="0.25">
      <c r="B155" s="17" t="s">
        <v>153</v>
      </c>
      <c r="C155" s="24">
        <v>1965000</v>
      </c>
      <c r="D155" s="24">
        <v>347000</v>
      </c>
      <c r="E155" s="24">
        <v>1766000</v>
      </c>
      <c r="F155" s="24">
        <v>0</v>
      </c>
      <c r="G155" s="24">
        <f t="shared" si="7"/>
        <v>1766000</v>
      </c>
      <c r="H155" s="24"/>
      <c r="I155" s="24">
        <v>0</v>
      </c>
      <c r="J155" s="24">
        <v>1501000</v>
      </c>
      <c r="K155" s="24">
        <v>0</v>
      </c>
      <c r="L155" s="24">
        <v>0</v>
      </c>
      <c r="M155" s="24"/>
      <c r="N155" s="19">
        <f t="shared" si="8"/>
        <v>5579000</v>
      </c>
    </row>
    <row r="156" spans="2:14" ht="19.5" customHeight="1" x14ac:dyDescent="0.25">
      <c r="B156" s="17" t="s">
        <v>154</v>
      </c>
      <c r="C156" s="24">
        <v>47381000</v>
      </c>
      <c r="D156" s="24">
        <v>7874000</v>
      </c>
      <c r="E156" s="24">
        <v>52318000</v>
      </c>
      <c r="F156" s="24">
        <v>0</v>
      </c>
      <c r="G156" s="24">
        <f t="shared" si="7"/>
        <v>52318000</v>
      </c>
      <c r="H156" s="24"/>
      <c r="I156" s="24">
        <v>1483000</v>
      </c>
      <c r="J156" s="24">
        <v>21440000</v>
      </c>
      <c r="K156" s="24">
        <v>0</v>
      </c>
      <c r="L156" s="24">
        <v>0</v>
      </c>
      <c r="M156" s="24"/>
      <c r="N156" s="19">
        <f t="shared" si="8"/>
        <v>130496000</v>
      </c>
    </row>
    <row r="157" spans="2:14" ht="19.5" customHeight="1" x14ac:dyDescent="0.25">
      <c r="B157" s="17" t="s">
        <v>162</v>
      </c>
      <c r="C157" s="24">
        <v>10135000</v>
      </c>
      <c r="D157" s="24">
        <v>1358000</v>
      </c>
      <c r="E157" s="24">
        <v>6745000</v>
      </c>
      <c r="F157" s="24">
        <v>0</v>
      </c>
      <c r="G157" s="24">
        <f t="shared" si="7"/>
        <v>6745000</v>
      </c>
      <c r="H157" s="24"/>
      <c r="I157" s="24">
        <v>484000</v>
      </c>
      <c r="J157" s="24">
        <v>1600000</v>
      </c>
      <c r="K157" s="24">
        <v>0</v>
      </c>
      <c r="L157" s="24">
        <v>0</v>
      </c>
      <c r="M157" s="24"/>
      <c r="N157" s="19">
        <f t="shared" ref="N157" si="9">SUM(C157,D157,G157,H157,I157,J157,K157,L157,M157)</f>
        <v>20322000</v>
      </c>
    </row>
    <row r="158" spans="2:14" ht="19.5" customHeight="1" x14ac:dyDescent="0.25">
      <c r="B158" s="17" t="s">
        <v>217</v>
      </c>
      <c r="C158" s="24">
        <v>2082000</v>
      </c>
      <c r="D158" s="24">
        <v>229000</v>
      </c>
      <c r="E158" s="24">
        <v>4142000</v>
      </c>
      <c r="F158" s="24">
        <v>0</v>
      </c>
      <c r="G158" s="24">
        <f t="shared" ref="G158:G159" si="10">E158+F158</f>
        <v>4142000</v>
      </c>
      <c r="H158" s="24"/>
      <c r="I158" s="24">
        <v>391000</v>
      </c>
      <c r="J158" s="24"/>
      <c r="K158" s="24">
        <v>0</v>
      </c>
      <c r="L158" s="24">
        <v>0</v>
      </c>
      <c r="M158" s="24"/>
      <c r="N158" s="19">
        <f t="shared" si="8"/>
        <v>6844000</v>
      </c>
    </row>
    <row r="159" spans="2:14" ht="19.5" customHeight="1" thickBot="1" x14ac:dyDescent="0.3">
      <c r="B159" s="17" t="s">
        <v>172</v>
      </c>
      <c r="C159" s="24">
        <v>9771000</v>
      </c>
      <c r="D159" s="24">
        <v>2322000</v>
      </c>
      <c r="E159" s="24">
        <v>17367000</v>
      </c>
      <c r="F159" s="24">
        <v>0</v>
      </c>
      <c r="G159" s="24">
        <f t="shared" si="10"/>
        <v>17367000</v>
      </c>
      <c r="H159" s="24"/>
      <c r="I159" s="24">
        <v>180000</v>
      </c>
      <c r="J159" s="24">
        <v>12864000</v>
      </c>
      <c r="K159" s="24">
        <v>8576000</v>
      </c>
      <c r="L159" s="24">
        <v>0</v>
      </c>
      <c r="M159" s="24"/>
      <c r="N159" s="19">
        <f t="shared" si="8"/>
        <v>51080000</v>
      </c>
    </row>
    <row r="160" spans="2:14" s="23" customFormat="1" ht="21" customHeight="1" thickBot="1" x14ac:dyDescent="0.3">
      <c r="B160" s="26" t="s">
        <v>141</v>
      </c>
      <c r="C160" s="27">
        <f>SUM(C8:C159)</f>
        <v>21246600000</v>
      </c>
      <c r="D160" s="27">
        <f t="shared" ref="D160:N160" si="11">SUM(D8:D159)</f>
        <v>3513683000</v>
      </c>
      <c r="E160" s="27">
        <f t="shared" si="11"/>
        <v>7462160000</v>
      </c>
      <c r="F160" s="27">
        <f t="shared" si="11"/>
        <v>0</v>
      </c>
      <c r="G160" s="27">
        <f t="shared" si="11"/>
        <v>7462160000</v>
      </c>
      <c r="H160" s="27">
        <f t="shared" si="11"/>
        <v>0</v>
      </c>
      <c r="I160" s="27">
        <f t="shared" si="11"/>
        <v>6637703000</v>
      </c>
      <c r="J160" s="27">
        <f t="shared" si="11"/>
        <v>31938672000</v>
      </c>
      <c r="K160" s="27">
        <f t="shared" si="11"/>
        <v>2403559000</v>
      </c>
      <c r="L160" s="27">
        <f t="shared" si="11"/>
        <v>6231162000</v>
      </c>
      <c r="M160" s="27">
        <f t="shared" si="11"/>
        <v>0</v>
      </c>
      <c r="N160" s="27">
        <f t="shared" si="11"/>
        <v>79433539000</v>
      </c>
    </row>
    <row r="162" spans="3:14" x14ac:dyDescent="0.25">
      <c r="C162" s="28"/>
      <c r="D162" s="28"/>
      <c r="F162" s="60"/>
      <c r="G162" s="28"/>
      <c r="N162" s="28"/>
    </row>
    <row r="163" spans="3:14" x14ac:dyDescent="0.25">
      <c r="C163" s="28"/>
      <c r="F163" s="60"/>
      <c r="G163" s="28"/>
    </row>
    <row r="164" spans="3:14" x14ac:dyDescent="0.25">
      <c r="E164" s="28"/>
      <c r="F164" s="60"/>
      <c r="G164" s="28"/>
    </row>
    <row r="165" spans="3:14" x14ac:dyDescent="0.25">
      <c r="C165" s="28"/>
      <c r="E165" s="28"/>
    </row>
    <row r="167" spans="3:14" x14ac:dyDescent="0.25">
      <c r="C167" s="28"/>
    </row>
    <row r="168" spans="3:14" x14ac:dyDescent="0.25">
      <c r="C168" s="28"/>
    </row>
    <row r="169" spans="3:14" x14ac:dyDescent="0.25">
      <c r="C169" s="28"/>
    </row>
    <row r="171" spans="3:14" x14ac:dyDescent="0.25">
      <c r="C171" s="28"/>
    </row>
  </sheetData>
  <mergeCells count="14">
    <mergeCell ref="K6:K7"/>
    <mergeCell ref="L6:L7"/>
    <mergeCell ref="M6:M7"/>
    <mergeCell ref="N6:N7"/>
    <mergeCell ref="B2:N2"/>
    <mergeCell ref="B3:N3"/>
    <mergeCell ref="B4:N4"/>
    <mergeCell ref="B6:B7"/>
    <mergeCell ref="C6:C7"/>
    <mergeCell ref="D6:D7"/>
    <mergeCell ref="E6:G6"/>
    <mergeCell ref="H6:H7"/>
    <mergeCell ref="I6:I7"/>
    <mergeCell ref="J6:J7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32" fitToHeight="2" orientation="landscape" r:id="rId1"/>
  <rowBreaks count="1" manualBreakCount="1">
    <brk id="83" min="1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7"/>
  <sheetViews>
    <sheetView zoomScale="70" zoomScaleNormal="70" workbookViewId="0"/>
  </sheetViews>
  <sheetFormatPr defaultRowHeight="15" x14ac:dyDescent="0.25"/>
  <cols>
    <col min="1" max="1" width="6.28515625" style="10" customWidth="1"/>
    <col min="2" max="2" width="75.5703125" style="10" customWidth="1"/>
    <col min="3" max="14" width="21" style="10" customWidth="1"/>
    <col min="15" max="16384" width="9.140625" style="10"/>
  </cols>
  <sheetData>
    <row r="1" spans="1:14" ht="20.100000000000001" customHeight="1" x14ac:dyDescent="0.25">
      <c r="A1" s="11"/>
      <c r="B1" s="11" t="s">
        <v>0</v>
      </c>
      <c r="C1" s="11" t="s">
        <v>0</v>
      </c>
      <c r="D1" s="11" t="s">
        <v>0</v>
      </c>
      <c r="E1" s="11" t="s">
        <v>0</v>
      </c>
      <c r="F1" s="11"/>
      <c r="G1" s="11"/>
      <c r="H1" s="11" t="s">
        <v>0</v>
      </c>
      <c r="I1" s="11" t="s">
        <v>0</v>
      </c>
      <c r="J1" s="11" t="s">
        <v>0</v>
      </c>
      <c r="K1" s="11" t="s">
        <v>0</v>
      </c>
      <c r="L1" s="11" t="s">
        <v>0</v>
      </c>
      <c r="M1" s="11" t="s">
        <v>0</v>
      </c>
      <c r="N1" s="29" t="s">
        <v>0</v>
      </c>
    </row>
    <row r="2" spans="1:14" ht="20.100000000000001" customHeight="1" x14ac:dyDescent="0.25">
      <c r="A2" s="30"/>
      <c r="B2" s="87" t="s">
        <v>0</v>
      </c>
      <c r="C2" s="87" t="s">
        <v>0</v>
      </c>
      <c r="D2" s="87" t="s">
        <v>0</v>
      </c>
      <c r="E2" s="87" t="s">
        <v>0</v>
      </c>
      <c r="F2" s="87"/>
      <c r="G2" s="87"/>
      <c r="H2" s="87" t="s">
        <v>0</v>
      </c>
      <c r="I2" s="87" t="s">
        <v>0</v>
      </c>
      <c r="J2" s="87" t="s">
        <v>0</v>
      </c>
      <c r="K2" s="87" t="s">
        <v>0</v>
      </c>
      <c r="L2" s="87" t="s">
        <v>0</v>
      </c>
      <c r="M2" s="87" t="s">
        <v>0</v>
      </c>
      <c r="N2" s="87" t="s">
        <v>0</v>
      </c>
    </row>
    <row r="3" spans="1:14" ht="20.100000000000001" customHeight="1" x14ac:dyDescent="0.25">
      <c r="B3" s="87" t="s">
        <v>1</v>
      </c>
      <c r="C3" s="87" t="s">
        <v>0</v>
      </c>
      <c r="D3" s="87" t="s">
        <v>0</v>
      </c>
      <c r="E3" s="87" t="s">
        <v>0</v>
      </c>
      <c r="F3" s="87"/>
      <c r="G3" s="87"/>
      <c r="H3" s="87" t="s">
        <v>0</v>
      </c>
      <c r="I3" s="87" t="s">
        <v>0</v>
      </c>
      <c r="J3" s="87" t="s">
        <v>0</v>
      </c>
      <c r="K3" s="87" t="s">
        <v>0</v>
      </c>
      <c r="L3" s="87" t="s">
        <v>0</v>
      </c>
      <c r="M3" s="87" t="s">
        <v>0</v>
      </c>
      <c r="N3" s="87" t="s">
        <v>0</v>
      </c>
    </row>
    <row r="4" spans="1:14" ht="20.100000000000001" customHeight="1" x14ac:dyDescent="0.25">
      <c r="A4" s="30"/>
      <c r="B4" s="88" t="s">
        <v>215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</row>
    <row r="5" spans="1:14" s="34" customFormat="1" ht="20.100000000000001" customHeight="1" thickBot="1" x14ac:dyDescent="0.3">
      <c r="A5" s="31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3" t="s">
        <v>2</v>
      </c>
    </row>
    <row r="6" spans="1:14" s="36" customFormat="1" ht="24.75" customHeight="1" x14ac:dyDescent="0.25">
      <c r="A6" s="35"/>
      <c r="B6" s="78" t="s">
        <v>3</v>
      </c>
      <c r="C6" s="72" t="s">
        <v>4</v>
      </c>
      <c r="D6" s="72" t="s">
        <v>5</v>
      </c>
      <c r="E6" s="80" t="s">
        <v>6</v>
      </c>
      <c r="F6" s="81"/>
      <c r="G6" s="82"/>
      <c r="H6" s="72" t="s">
        <v>7</v>
      </c>
      <c r="I6" s="72" t="s">
        <v>8</v>
      </c>
      <c r="J6" s="72" t="s">
        <v>9</v>
      </c>
      <c r="K6" s="72" t="s">
        <v>10</v>
      </c>
      <c r="L6" s="72" t="s">
        <v>11</v>
      </c>
      <c r="M6" s="72" t="s">
        <v>12</v>
      </c>
      <c r="N6" s="74" t="s">
        <v>13</v>
      </c>
    </row>
    <row r="7" spans="1:14" s="36" customFormat="1" ht="45" customHeight="1" thickBot="1" x14ac:dyDescent="0.3">
      <c r="A7" s="11"/>
      <c r="B7" s="79" t="s">
        <v>0</v>
      </c>
      <c r="C7" s="73" t="s">
        <v>0</v>
      </c>
      <c r="D7" s="73" t="s">
        <v>0</v>
      </c>
      <c r="E7" s="37" t="s">
        <v>14</v>
      </c>
      <c r="F7" s="37" t="s">
        <v>15</v>
      </c>
      <c r="G7" s="37" t="s">
        <v>13</v>
      </c>
      <c r="H7" s="73" t="s">
        <v>0</v>
      </c>
      <c r="I7" s="73" t="s">
        <v>0</v>
      </c>
      <c r="J7" s="73" t="s">
        <v>0</v>
      </c>
      <c r="K7" s="73" t="s">
        <v>0</v>
      </c>
      <c r="L7" s="73" t="s">
        <v>0</v>
      </c>
      <c r="M7" s="73" t="s">
        <v>0</v>
      </c>
      <c r="N7" s="75" t="s">
        <v>0</v>
      </c>
    </row>
    <row r="8" spans="1:14" s="36" customFormat="1" ht="20.100000000000001" customHeight="1" x14ac:dyDescent="0.25">
      <c r="B8" s="51" t="s">
        <v>16</v>
      </c>
      <c r="C8" s="38">
        <v>111689000</v>
      </c>
      <c r="D8" s="38">
        <v>10357000</v>
      </c>
      <c r="E8" s="38">
        <v>185966000</v>
      </c>
      <c r="F8" s="38">
        <v>2711000</v>
      </c>
      <c r="G8" s="38">
        <f>E8+F8</f>
        <v>188677000</v>
      </c>
      <c r="H8" s="38"/>
      <c r="I8" s="38">
        <v>9125000</v>
      </c>
      <c r="J8" s="38">
        <v>392900000</v>
      </c>
      <c r="K8" s="38">
        <v>0</v>
      </c>
      <c r="L8" s="38">
        <v>0</v>
      </c>
      <c r="M8" s="38"/>
      <c r="N8" s="39">
        <f>SUM(C8,D8,G8,H8,I8,J8,K8,L8,M8)</f>
        <v>712748000</v>
      </c>
    </row>
    <row r="9" spans="1:14" s="36" customFormat="1" ht="20.100000000000001" customHeight="1" x14ac:dyDescent="0.25">
      <c r="B9" s="17" t="s">
        <v>17</v>
      </c>
      <c r="C9" s="38">
        <v>560321000</v>
      </c>
      <c r="D9" s="40">
        <v>76367000</v>
      </c>
      <c r="E9" s="38">
        <v>141958000</v>
      </c>
      <c r="F9" s="40">
        <v>13041000</v>
      </c>
      <c r="G9" s="38">
        <f t="shared" ref="G9:G54" si="0">E9+F9</f>
        <v>154999000</v>
      </c>
      <c r="H9" s="40"/>
      <c r="I9" s="40">
        <v>122058000</v>
      </c>
      <c r="J9" s="38">
        <v>71516000</v>
      </c>
      <c r="K9" s="40">
        <v>0</v>
      </c>
      <c r="L9" s="40">
        <v>0</v>
      </c>
      <c r="M9" s="40"/>
      <c r="N9" s="41">
        <f t="shared" ref="N9:N54" si="1">SUM(C9,D9,G9,H9,I9,J9,K9,L9,M9)</f>
        <v>985261000</v>
      </c>
    </row>
    <row r="10" spans="1:14" s="36" customFormat="1" ht="20.100000000000001" customHeight="1" x14ac:dyDescent="0.25">
      <c r="B10" s="17" t="s">
        <v>18</v>
      </c>
      <c r="C10" s="38">
        <v>25928000</v>
      </c>
      <c r="D10" s="40">
        <v>3108000</v>
      </c>
      <c r="E10" s="38">
        <v>20642000</v>
      </c>
      <c r="F10" s="40">
        <v>1247000</v>
      </c>
      <c r="G10" s="38">
        <f t="shared" si="0"/>
        <v>21889000</v>
      </c>
      <c r="H10" s="40"/>
      <c r="I10" s="40">
        <v>3313000</v>
      </c>
      <c r="J10" s="38">
        <v>15931000</v>
      </c>
      <c r="K10" s="40">
        <v>0</v>
      </c>
      <c r="L10" s="40">
        <v>0</v>
      </c>
      <c r="M10" s="40"/>
      <c r="N10" s="41">
        <f t="shared" si="1"/>
        <v>70169000</v>
      </c>
    </row>
    <row r="11" spans="1:14" s="36" customFormat="1" ht="20.100000000000001" customHeight="1" x14ac:dyDescent="0.25">
      <c r="B11" s="17" t="s">
        <v>19</v>
      </c>
      <c r="C11" s="38">
        <v>161300000</v>
      </c>
      <c r="D11" s="40">
        <v>22069000</v>
      </c>
      <c r="E11" s="38">
        <v>42560000</v>
      </c>
      <c r="F11" s="40">
        <v>0</v>
      </c>
      <c r="G11" s="38">
        <f t="shared" si="0"/>
        <v>42560000</v>
      </c>
      <c r="H11" s="40"/>
      <c r="I11" s="40">
        <v>1669000</v>
      </c>
      <c r="J11" s="38">
        <v>238673000</v>
      </c>
      <c r="K11" s="40">
        <v>0</v>
      </c>
      <c r="L11" s="40">
        <v>0</v>
      </c>
      <c r="M11" s="40"/>
      <c r="N11" s="41">
        <f t="shared" si="1"/>
        <v>466271000</v>
      </c>
    </row>
    <row r="12" spans="1:14" s="36" customFormat="1" ht="20.100000000000001" customHeight="1" x14ac:dyDescent="0.25">
      <c r="B12" s="17" t="s">
        <v>20</v>
      </c>
      <c r="C12" s="38">
        <v>95599000</v>
      </c>
      <c r="D12" s="40">
        <v>11771000</v>
      </c>
      <c r="E12" s="38">
        <v>21486000</v>
      </c>
      <c r="F12" s="40">
        <v>0</v>
      </c>
      <c r="G12" s="38">
        <f t="shared" si="0"/>
        <v>21486000</v>
      </c>
      <c r="H12" s="40"/>
      <c r="I12" s="40">
        <v>645000</v>
      </c>
      <c r="J12" s="38">
        <v>5426000</v>
      </c>
      <c r="K12" s="40">
        <v>0</v>
      </c>
      <c r="L12" s="40">
        <v>0</v>
      </c>
      <c r="M12" s="40"/>
      <c r="N12" s="41">
        <f t="shared" si="1"/>
        <v>134927000</v>
      </c>
    </row>
    <row r="13" spans="1:14" s="36" customFormat="1" ht="20.100000000000001" customHeight="1" x14ac:dyDescent="0.25">
      <c r="B13" s="17" t="s">
        <v>21</v>
      </c>
      <c r="C13" s="38">
        <v>171564400</v>
      </c>
      <c r="D13" s="40">
        <v>21359000</v>
      </c>
      <c r="E13" s="38">
        <v>56784000</v>
      </c>
      <c r="F13" s="40">
        <v>0</v>
      </c>
      <c r="G13" s="38">
        <f t="shared" si="0"/>
        <v>56784000</v>
      </c>
      <c r="H13" s="40"/>
      <c r="I13" s="40">
        <v>851600</v>
      </c>
      <c r="J13" s="38">
        <v>7500000</v>
      </c>
      <c r="K13" s="40">
        <v>0</v>
      </c>
      <c r="L13" s="40">
        <v>0</v>
      </c>
      <c r="M13" s="40"/>
      <c r="N13" s="41">
        <f t="shared" si="1"/>
        <v>258059000</v>
      </c>
    </row>
    <row r="14" spans="1:14" s="36" customFormat="1" ht="20.100000000000001" customHeight="1" x14ac:dyDescent="0.25">
      <c r="B14" s="17" t="s">
        <v>22</v>
      </c>
      <c r="C14" s="38">
        <v>158819000</v>
      </c>
      <c r="D14" s="40">
        <v>20094000</v>
      </c>
      <c r="E14" s="38">
        <v>931000000</v>
      </c>
      <c r="F14" s="40">
        <v>0</v>
      </c>
      <c r="G14" s="38">
        <f t="shared" si="0"/>
        <v>931000000</v>
      </c>
      <c r="H14" s="40"/>
      <c r="I14" s="40">
        <v>383896000</v>
      </c>
      <c r="J14" s="38">
        <v>140887000</v>
      </c>
      <c r="K14" s="40">
        <v>0</v>
      </c>
      <c r="L14" s="40">
        <v>0</v>
      </c>
      <c r="M14" s="40"/>
      <c r="N14" s="41">
        <f t="shared" si="1"/>
        <v>1634696000</v>
      </c>
    </row>
    <row r="15" spans="1:14" s="36" customFormat="1" ht="20.100000000000001" customHeight="1" x14ac:dyDescent="0.25">
      <c r="B15" s="17" t="s">
        <v>23</v>
      </c>
      <c r="C15" s="38">
        <v>901924000</v>
      </c>
      <c r="D15" s="40">
        <v>97158000</v>
      </c>
      <c r="E15" s="38">
        <v>242062000</v>
      </c>
      <c r="F15" s="40">
        <v>0</v>
      </c>
      <c r="G15" s="38">
        <f t="shared" si="0"/>
        <v>242062000</v>
      </c>
      <c r="H15" s="40"/>
      <c r="I15" s="40">
        <v>0</v>
      </c>
      <c r="J15" s="38">
        <v>740905000</v>
      </c>
      <c r="K15" s="40">
        <v>0</v>
      </c>
      <c r="L15" s="40">
        <v>0</v>
      </c>
      <c r="M15" s="40"/>
      <c r="N15" s="41">
        <f t="shared" si="1"/>
        <v>1982049000</v>
      </c>
    </row>
    <row r="16" spans="1:14" s="36" customFormat="1" ht="20.100000000000001" customHeight="1" x14ac:dyDescent="0.25">
      <c r="B16" s="17" t="s">
        <v>166</v>
      </c>
      <c r="C16" s="38">
        <v>18170000</v>
      </c>
      <c r="D16" s="40">
        <v>2740000</v>
      </c>
      <c r="E16" s="38">
        <v>4565000</v>
      </c>
      <c r="F16" s="40">
        <v>0</v>
      </c>
      <c r="G16" s="38">
        <f t="shared" si="0"/>
        <v>4565000</v>
      </c>
      <c r="H16" s="40"/>
      <c r="I16" s="40">
        <v>114000</v>
      </c>
      <c r="J16" s="38">
        <v>4668000</v>
      </c>
      <c r="K16" s="40">
        <v>0</v>
      </c>
      <c r="L16" s="40">
        <v>0</v>
      </c>
      <c r="M16" s="40"/>
      <c r="N16" s="41">
        <f t="shared" si="1"/>
        <v>30257000</v>
      </c>
    </row>
    <row r="17" spans="2:14" s="36" customFormat="1" ht="20.100000000000001" customHeight="1" x14ac:dyDescent="0.25">
      <c r="B17" s="17" t="s">
        <v>24</v>
      </c>
      <c r="C17" s="38">
        <v>49398000</v>
      </c>
      <c r="D17" s="40">
        <v>6320000</v>
      </c>
      <c r="E17" s="38">
        <v>257636000</v>
      </c>
      <c r="F17" s="40">
        <v>236000</v>
      </c>
      <c r="G17" s="38">
        <f t="shared" si="0"/>
        <v>257872000</v>
      </c>
      <c r="H17" s="40"/>
      <c r="I17" s="40">
        <v>327000</v>
      </c>
      <c r="J17" s="38">
        <v>3440000</v>
      </c>
      <c r="K17" s="40">
        <v>0</v>
      </c>
      <c r="L17" s="40">
        <v>0</v>
      </c>
      <c r="M17" s="40"/>
      <c r="N17" s="41">
        <f t="shared" si="1"/>
        <v>317357000</v>
      </c>
    </row>
    <row r="18" spans="2:14" s="36" customFormat="1" ht="20.100000000000001" customHeight="1" x14ac:dyDescent="0.25">
      <c r="B18" s="17" t="s">
        <v>25</v>
      </c>
      <c r="C18" s="38">
        <v>110622000</v>
      </c>
      <c r="D18" s="40">
        <v>15348000</v>
      </c>
      <c r="E18" s="38">
        <v>657708000</v>
      </c>
      <c r="F18" s="40">
        <v>303000</v>
      </c>
      <c r="G18" s="38">
        <f t="shared" si="0"/>
        <v>658011000</v>
      </c>
      <c r="H18" s="40">
        <v>62000173000</v>
      </c>
      <c r="I18" s="40">
        <v>11873988000</v>
      </c>
      <c r="J18" s="38">
        <v>23346000</v>
      </c>
      <c r="K18" s="40">
        <v>1317600000</v>
      </c>
      <c r="L18" s="40">
        <v>6759881000</v>
      </c>
      <c r="M18" s="40"/>
      <c r="N18" s="41">
        <f t="shared" si="1"/>
        <v>82758969000</v>
      </c>
    </row>
    <row r="19" spans="2:14" s="36" customFormat="1" ht="20.100000000000001" customHeight="1" x14ac:dyDescent="0.25">
      <c r="B19" s="17" t="s">
        <v>26</v>
      </c>
      <c r="C19" s="38">
        <v>5932916000</v>
      </c>
      <c r="D19" s="40">
        <v>1068938000</v>
      </c>
      <c r="E19" s="38">
        <v>252654000</v>
      </c>
      <c r="F19" s="40">
        <v>2878000</v>
      </c>
      <c r="G19" s="38">
        <f t="shared" si="0"/>
        <v>255532000</v>
      </c>
      <c r="H19" s="40"/>
      <c r="I19" s="40">
        <v>31788000</v>
      </c>
      <c r="J19" s="38">
        <v>92009000</v>
      </c>
      <c r="K19" s="40">
        <v>0</v>
      </c>
      <c r="L19" s="40">
        <v>0</v>
      </c>
      <c r="M19" s="40"/>
      <c r="N19" s="41">
        <f t="shared" si="1"/>
        <v>7381183000</v>
      </c>
    </row>
    <row r="20" spans="2:14" s="36" customFormat="1" ht="20.100000000000001" customHeight="1" x14ac:dyDescent="0.25">
      <c r="B20" s="17" t="s">
        <v>27</v>
      </c>
      <c r="C20" s="38">
        <v>278143000</v>
      </c>
      <c r="D20" s="40">
        <v>45110000</v>
      </c>
      <c r="E20" s="38">
        <v>106323000</v>
      </c>
      <c r="F20" s="40">
        <v>0</v>
      </c>
      <c r="G20" s="38">
        <f t="shared" si="0"/>
        <v>106323000</v>
      </c>
      <c r="H20" s="40"/>
      <c r="I20" s="40">
        <v>245470400</v>
      </c>
      <c r="J20" s="38">
        <v>431663000</v>
      </c>
      <c r="K20" s="40">
        <v>3210000</v>
      </c>
      <c r="L20" s="40">
        <v>155532000</v>
      </c>
      <c r="M20" s="40"/>
      <c r="N20" s="41">
        <f t="shared" si="1"/>
        <v>1265451400</v>
      </c>
    </row>
    <row r="21" spans="2:14" s="36" customFormat="1" ht="20.100000000000001" customHeight="1" x14ac:dyDescent="0.25">
      <c r="B21" s="17" t="s">
        <v>29</v>
      </c>
      <c r="C21" s="38">
        <v>7581307000</v>
      </c>
      <c r="D21" s="40">
        <v>1127200000</v>
      </c>
      <c r="E21" s="38">
        <v>1458618000</v>
      </c>
      <c r="F21" s="40">
        <v>87055000</v>
      </c>
      <c r="G21" s="38">
        <f t="shared" si="0"/>
        <v>1545673000</v>
      </c>
      <c r="H21" s="40"/>
      <c r="I21" s="40">
        <v>48753000</v>
      </c>
      <c r="J21" s="38">
        <v>1338984000</v>
      </c>
      <c r="K21" s="40">
        <v>0</v>
      </c>
      <c r="L21" s="40">
        <v>0</v>
      </c>
      <c r="M21" s="40"/>
      <c r="N21" s="41">
        <f t="shared" si="1"/>
        <v>11641917000</v>
      </c>
    </row>
    <row r="22" spans="2:14" s="36" customFormat="1" ht="20.100000000000001" customHeight="1" x14ac:dyDescent="0.25">
      <c r="B22" s="17" t="s">
        <v>30</v>
      </c>
      <c r="C22" s="38">
        <v>16015167000</v>
      </c>
      <c r="D22" s="40">
        <v>2738961000</v>
      </c>
      <c r="E22" s="38">
        <v>11004556000</v>
      </c>
      <c r="F22" s="40">
        <v>140017000</v>
      </c>
      <c r="G22" s="38">
        <f t="shared" si="0"/>
        <v>11144573000</v>
      </c>
      <c r="H22" s="40"/>
      <c r="I22" s="40">
        <v>450411000</v>
      </c>
      <c r="J22" s="38">
        <v>280626000</v>
      </c>
      <c r="K22" s="40">
        <v>0</v>
      </c>
      <c r="L22" s="40">
        <v>0</v>
      </c>
      <c r="M22" s="40"/>
      <c r="N22" s="41">
        <f t="shared" si="1"/>
        <v>30629738000</v>
      </c>
    </row>
    <row r="23" spans="2:14" s="36" customFormat="1" ht="20.100000000000001" customHeight="1" x14ac:dyDescent="0.25">
      <c r="B23" s="17" t="s">
        <v>31</v>
      </c>
      <c r="C23" s="38">
        <v>3760402000</v>
      </c>
      <c r="D23" s="40">
        <v>269390000</v>
      </c>
      <c r="E23" s="38">
        <v>597659000</v>
      </c>
      <c r="F23" s="40">
        <v>0</v>
      </c>
      <c r="G23" s="38">
        <f t="shared" si="0"/>
        <v>597659000</v>
      </c>
      <c r="H23" s="40"/>
      <c r="I23" s="40">
        <v>716091000</v>
      </c>
      <c r="J23" s="38">
        <v>666010000</v>
      </c>
      <c r="K23" s="40">
        <v>141588000</v>
      </c>
      <c r="L23" s="40">
        <v>0</v>
      </c>
      <c r="M23" s="40"/>
      <c r="N23" s="41">
        <f t="shared" si="1"/>
        <v>6151140000</v>
      </c>
    </row>
    <row r="24" spans="2:14" s="36" customFormat="1" ht="20.100000000000001" customHeight="1" x14ac:dyDescent="0.25">
      <c r="B24" s="17" t="s">
        <v>32</v>
      </c>
      <c r="C24" s="38">
        <v>6575124000</v>
      </c>
      <c r="D24" s="40">
        <v>960299000</v>
      </c>
      <c r="E24" s="38">
        <v>2139128000</v>
      </c>
      <c r="F24" s="40">
        <v>57641000</v>
      </c>
      <c r="G24" s="38">
        <f t="shared" si="0"/>
        <v>2196769000</v>
      </c>
      <c r="H24" s="40"/>
      <c r="I24" s="40">
        <v>8403000</v>
      </c>
      <c r="J24" s="38">
        <v>371921000</v>
      </c>
      <c r="K24" s="40">
        <v>0</v>
      </c>
      <c r="L24" s="40">
        <v>0</v>
      </c>
      <c r="M24" s="40"/>
      <c r="N24" s="41">
        <f t="shared" si="1"/>
        <v>10112516000</v>
      </c>
    </row>
    <row r="25" spans="2:14" s="36" customFormat="1" ht="20.100000000000001" customHeight="1" x14ac:dyDescent="0.25">
      <c r="B25" s="17" t="s">
        <v>167</v>
      </c>
      <c r="C25" s="38">
        <v>17024858000</v>
      </c>
      <c r="D25" s="40">
        <v>3511180000</v>
      </c>
      <c r="E25" s="38">
        <v>2288499000</v>
      </c>
      <c r="F25" s="40">
        <v>1743000</v>
      </c>
      <c r="G25" s="38">
        <f t="shared" si="0"/>
        <v>2290242000</v>
      </c>
      <c r="H25" s="40"/>
      <c r="I25" s="40">
        <v>6924000</v>
      </c>
      <c r="J25" s="38">
        <v>2560897000</v>
      </c>
      <c r="K25" s="40">
        <v>0</v>
      </c>
      <c r="L25" s="40">
        <v>0</v>
      </c>
      <c r="M25" s="40"/>
      <c r="N25" s="41">
        <f t="shared" si="1"/>
        <v>25394101000</v>
      </c>
    </row>
    <row r="26" spans="2:14" s="36" customFormat="1" ht="20.100000000000001" customHeight="1" x14ac:dyDescent="0.25">
      <c r="B26" s="17" t="s">
        <v>168</v>
      </c>
      <c r="C26" s="38">
        <v>301861000</v>
      </c>
      <c r="D26" s="40">
        <v>51861000</v>
      </c>
      <c r="E26" s="38">
        <v>278749000</v>
      </c>
      <c r="F26" s="40">
        <v>854000</v>
      </c>
      <c r="G26" s="38">
        <f t="shared" si="0"/>
        <v>279603000</v>
      </c>
      <c r="H26" s="40"/>
      <c r="I26" s="40">
        <v>3197000</v>
      </c>
      <c r="J26" s="38">
        <v>61292000</v>
      </c>
      <c r="K26" s="40">
        <v>0</v>
      </c>
      <c r="L26" s="40">
        <v>0</v>
      </c>
      <c r="M26" s="40"/>
      <c r="N26" s="41">
        <f t="shared" si="1"/>
        <v>697814000</v>
      </c>
    </row>
    <row r="27" spans="2:14" s="36" customFormat="1" ht="20.100000000000001" customHeight="1" x14ac:dyDescent="0.25">
      <c r="B27" s="17" t="s">
        <v>28</v>
      </c>
      <c r="C27" s="38">
        <v>4348000</v>
      </c>
      <c r="D27" s="40">
        <v>546000</v>
      </c>
      <c r="E27" s="38">
        <v>12566000</v>
      </c>
      <c r="F27" s="40">
        <v>0</v>
      </c>
      <c r="G27" s="38">
        <f t="shared" si="0"/>
        <v>12566000</v>
      </c>
      <c r="H27" s="40"/>
      <c r="I27" s="40">
        <v>571000</v>
      </c>
      <c r="J27" s="38">
        <v>3992000</v>
      </c>
      <c r="K27" s="40">
        <v>0</v>
      </c>
      <c r="L27" s="40">
        <v>0</v>
      </c>
      <c r="M27" s="40"/>
      <c r="N27" s="41">
        <f t="shared" si="1"/>
        <v>22023000</v>
      </c>
    </row>
    <row r="28" spans="2:14" s="36" customFormat="1" ht="20.100000000000001" customHeight="1" x14ac:dyDescent="0.25">
      <c r="B28" s="17" t="s">
        <v>155</v>
      </c>
      <c r="C28" s="38">
        <v>75887000</v>
      </c>
      <c r="D28" s="40">
        <v>9552000</v>
      </c>
      <c r="E28" s="38">
        <v>112802000</v>
      </c>
      <c r="F28" s="40">
        <v>0</v>
      </c>
      <c r="G28" s="38">
        <f t="shared" ref="G28" si="2">E28+F28</f>
        <v>112802000</v>
      </c>
      <c r="H28" s="40"/>
      <c r="I28" s="40">
        <v>90705000</v>
      </c>
      <c r="J28" s="38">
        <v>84792000</v>
      </c>
      <c r="K28" s="40">
        <v>0</v>
      </c>
      <c r="L28" s="40">
        <v>0</v>
      </c>
      <c r="M28" s="40"/>
      <c r="N28" s="41">
        <f t="shared" ref="N28" si="3">SUM(C28,D28,G28,H28,I28,J28,K28,L28,M28)</f>
        <v>373738000</v>
      </c>
    </row>
    <row r="29" spans="2:14" s="36" customFormat="1" ht="20.100000000000001" customHeight="1" x14ac:dyDescent="0.25">
      <c r="B29" s="17" t="s">
        <v>33</v>
      </c>
      <c r="C29" s="38">
        <v>1074527000</v>
      </c>
      <c r="D29" s="40">
        <v>88859000</v>
      </c>
      <c r="E29" s="38">
        <v>499141000</v>
      </c>
      <c r="F29" s="40">
        <v>16941000</v>
      </c>
      <c r="G29" s="38">
        <f t="shared" si="0"/>
        <v>516082000</v>
      </c>
      <c r="H29" s="40"/>
      <c r="I29" s="40">
        <v>910436000</v>
      </c>
      <c r="J29" s="38">
        <v>570108000</v>
      </c>
      <c r="K29" s="40">
        <v>0</v>
      </c>
      <c r="L29" s="40">
        <v>529000</v>
      </c>
      <c r="M29" s="40"/>
      <c r="N29" s="41">
        <f t="shared" si="1"/>
        <v>3160541000</v>
      </c>
    </row>
    <row r="30" spans="2:14" s="36" customFormat="1" ht="20.100000000000001" customHeight="1" x14ac:dyDescent="0.25">
      <c r="B30" s="17" t="s">
        <v>34</v>
      </c>
      <c r="C30" s="38">
        <v>1778905000</v>
      </c>
      <c r="D30" s="40">
        <v>282205000</v>
      </c>
      <c r="E30" s="38">
        <v>685654000</v>
      </c>
      <c r="F30" s="40">
        <v>136000</v>
      </c>
      <c r="G30" s="38">
        <f t="shared" si="0"/>
        <v>685790000</v>
      </c>
      <c r="H30" s="40"/>
      <c r="I30" s="40">
        <v>150383755000</v>
      </c>
      <c r="J30" s="38">
        <v>209922000</v>
      </c>
      <c r="K30" s="40">
        <v>1612820000</v>
      </c>
      <c r="L30" s="40">
        <v>0</v>
      </c>
      <c r="M30" s="40">
        <v>6893645000</v>
      </c>
      <c r="N30" s="41">
        <f t="shared" si="1"/>
        <v>161847042000</v>
      </c>
    </row>
    <row r="31" spans="2:14" s="36" customFormat="1" ht="20.100000000000001" customHeight="1" x14ac:dyDescent="0.25">
      <c r="B31" s="17" t="s">
        <v>35</v>
      </c>
      <c r="C31" s="38">
        <v>2259182000</v>
      </c>
      <c r="D31" s="40">
        <v>390201000</v>
      </c>
      <c r="E31" s="38">
        <v>382496000</v>
      </c>
      <c r="F31" s="40">
        <v>0</v>
      </c>
      <c r="G31" s="38">
        <f t="shared" si="0"/>
        <v>382496000</v>
      </c>
      <c r="H31" s="40"/>
      <c r="I31" s="40">
        <v>15190000</v>
      </c>
      <c r="J31" s="38">
        <v>224798000</v>
      </c>
      <c r="K31" s="40">
        <v>0</v>
      </c>
      <c r="L31" s="40">
        <v>0</v>
      </c>
      <c r="M31" s="40"/>
      <c r="N31" s="41">
        <f t="shared" si="1"/>
        <v>3271867000</v>
      </c>
    </row>
    <row r="32" spans="2:14" s="36" customFormat="1" ht="20.100000000000001" customHeight="1" x14ac:dyDescent="0.25">
      <c r="B32" s="17" t="s">
        <v>36</v>
      </c>
      <c r="C32" s="38">
        <v>64250517600</v>
      </c>
      <c r="D32" s="40">
        <v>9763458000</v>
      </c>
      <c r="E32" s="38">
        <v>8692722000</v>
      </c>
      <c r="F32" s="40">
        <v>1605000</v>
      </c>
      <c r="G32" s="38">
        <f t="shared" si="0"/>
        <v>8694327000</v>
      </c>
      <c r="H32" s="40"/>
      <c r="I32" s="40">
        <v>2382137000</v>
      </c>
      <c r="J32" s="38">
        <v>7274697000</v>
      </c>
      <c r="K32" s="40">
        <v>24504000</v>
      </c>
      <c r="L32" s="40">
        <v>0</v>
      </c>
      <c r="M32" s="40"/>
      <c r="N32" s="41">
        <f t="shared" si="1"/>
        <v>92389640600</v>
      </c>
    </row>
    <row r="33" spans="2:14" s="36" customFormat="1" ht="20.100000000000001" customHeight="1" x14ac:dyDescent="0.25">
      <c r="B33" s="17" t="s">
        <v>37</v>
      </c>
      <c r="C33" s="38">
        <v>1589366000</v>
      </c>
      <c r="D33" s="40">
        <v>343996000</v>
      </c>
      <c r="E33" s="38">
        <v>317283000</v>
      </c>
      <c r="F33" s="40">
        <v>0</v>
      </c>
      <c r="G33" s="38">
        <f t="shared" si="0"/>
        <v>317283000</v>
      </c>
      <c r="H33" s="40"/>
      <c r="I33" s="40">
        <v>63915000</v>
      </c>
      <c r="J33" s="38">
        <v>4585725000</v>
      </c>
      <c r="K33" s="40">
        <v>855000</v>
      </c>
      <c r="L33" s="40">
        <v>0</v>
      </c>
      <c r="M33" s="40"/>
      <c r="N33" s="41">
        <f t="shared" si="1"/>
        <v>6901140000</v>
      </c>
    </row>
    <row r="34" spans="2:14" s="36" customFormat="1" ht="20.100000000000001" customHeight="1" x14ac:dyDescent="0.25">
      <c r="B34" s="17" t="s">
        <v>142</v>
      </c>
      <c r="C34" s="38">
        <v>11283347000</v>
      </c>
      <c r="D34" s="40">
        <v>2560425000</v>
      </c>
      <c r="E34" s="38">
        <v>1057914000</v>
      </c>
      <c r="F34" s="40">
        <v>217056000</v>
      </c>
      <c r="G34" s="38">
        <f t="shared" si="0"/>
        <v>1274970000</v>
      </c>
      <c r="H34" s="40"/>
      <c r="I34" s="40">
        <v>41426000</v>
      </c>
      <c r="J34" s="38">
        <v>2294955000</v>
      </c>
      <c r="K34" s="40">
        <v>0</v>
      </c>
      <c r="L34" s="40">
        <v>0</v>
      </c>
      <c r="M34" s="40"/>
      <c r="N34" s="41">
        <f t="shared" si="1"/>
        <v>17455123000</v>
      </c>
    </row>
    <row r="35" spans="2:14" s="36" customFormat="1" ht="20.100000000000001" customHeight="1" x14ac:dyDescent="0.25">
      <c r="B35" s="17" t="s">
        <v>143</v>
      </c>
      <c r="C35" s="38">
        <v>2147303000</v>
      </c>
      <c r="D35" s="40">
        <v>516027000</v>
      </c>
      <c r="E35" s="38">
        <v>8286375000</v>
      </c>
      <c r="F35" s="40">
        <v>0</v>
      </c>
      <c r="G35" s="38">
        <f t="shared" si="0"/>
        <v>8286375000</v>
      </c>
      <c r="H35" s="40"/>
      <c r="I35" s="40">
        <v>18629000</v>
      </c>
      <c r="J35" s="38">
        <v>364264000</v>
      </c>
      <c r="K35" s="40">
        <v>0</v>
      </c>
      <c r="L35" s="40">
        <v>0</v>
      </c>
      <c r="M35" s="40"/>
      <c r="N35" s="41">
        <f t="shared" si="1"/>
        <v>11332598000</v>
      </c>
    </row>
    <row r="36" spans="2:14" s="36" customFormat="1" ht="20.100000000000001" customHeight="1" x14ac:dyDescent="0.25">
      <c r="B36" s="17" t="s">
        <v>38</v>
      </c>
      <c r="C36" s="38">
        <v>183143000</v>
      </c>
      <c r="D36" s="40">
        <v>25002000</v>
      </c>
      <c r="E36" s="38">
        <v>45469000</v>
      </c>
      <c r="F36" s="40">
        <v>81000</v>
      </c>
      <c r="G36" s="38">
        <f t="shared" si="0"/>
        <v>45550000</v>
      </c>
      <c r="H36" s="40"/>
      <c r="I36" s="40">
        <v>47844083000</v>
      </c>
      <c r="J36" s="38">
        <v>29856000</v>
      </c>
      <c r="K36" s="40">
        <v>108957000</v>
      </c>
      <c r="L36" s="40">
        <v>0</v>
      </c>
      <c r="M36" s="40"/>
      <c r="N36" s="41">
        <f t="shared" si="1"/>
        <v>48236591000</v>
      </c>
    </row>
    <row r="37" spans="2:14" s="36" customFormat="1" ht="20.100000000000001" customHeight="1" x14ac:dyDescent="0.25">
      <c r="B37" s="17" t="s">
        <v>39</v>
      </c>
      <c r="C37" s="38">
        <v>19585000</v>
      </c>
      <c r="D37" s="40">
        <v>2895000</v>
      </c>
      <c r="E37" s="38">
        <v>4216000</v>
      </c>
      <c r="F37" s="40">
        <v>0</v>
      </c>
      <c r="G37" s="38">
        <f t="shared" si="0"/>
        <v>4216000</v>
      </c>
      <c r="H37" s="40"/>
      <c r="I37" s="40">
        <v>142000</v>
      </c>
      <c r="J37" s="38">
        <v>7328000</v>
      </c>
      <c r="K37" s="40">
        <v>0</v>
      </c>
      <c r="L37" s="40">
        <v>0</v>
      </c>
      <c r="M37" s="40"/>
      <c r="N37" s="41">
        <f t="shared" si="1"/>
        <v>34166000</v>
      </c>
    </row>
    <row r="38" spans="2:14" s="36" customFormat="1" ht="20.100000000000001" customHeight="1" x14ac:dyDescent="0.25">
      <c r="B38" s="17" t="s">
        <v>40</v>
      </c>
      <c r="C38" s="38">
        <v>91840000</v>
      </c>
      <c r="D38" s="40">
        <v>15414000</v>
      </c>
      <c r="E38" s="38">
        <v>42534000</v>
      </c>
      <c r="F38" s="40">
        <v>0</v>
      </c>
      <c r="G38" s="38">
        <f t="shared" si="0"/>
        <v>42534000</v>
      </c>
      <c r="H38" s="40"/>
      <c r="I38" s="40">
        <v>161543000</v>
      </c>
      <c r="J38" s="38">
        <v>90534000</v>
      </c>
      <c r="K38" s="40">
        <v>114000</v>
      </c>
      <c r="L38" s="40">
        <v>76399000</v>
      </c>
      <c r="M38" s="40"/>
      <c r="N38" s="41">
        <f t="shared" si="1"/>
        <v>478378000</v>
      </c>
    </row>
    <row r="39" spans="2:14" s="36" customFormat="1" ht="20.100000000000001" customHeight="1" x14ac:dyDescent="0.25">
      <c r="B39" s="17" t="s">
        <v>41</v>
      </c>
      <c r="C39" s="38">
        <v>823412000</v>
      </c>
      <c r="D39" s="40">
        <v>143448000</v>
      </c>
      <c r="E39" s="38">
        <v>435693000</v>
      </c>
      <c r="F39" s="40">
        <v>144000</v>
      </c>
      <c r="G39" s="38">
        <f t="shared" si="0"/>
        <v>435837000</v>
      </c>
      <c r="H39" s="40"/>
      <c r="I39" s="40">
        <v>305159000</v>
      </c>
      <c r="J39" s="38">
        <v>636014000</v>
      </c>
      <c r="K39" s="40">
        <v>212983000</v>
      </c>
      <c r="L39" s="40">
        <v>32290000</v>
      </c>
      <c r="M39" s="40"/>
      <c r="N39" s="41">
        <f t="shared" si="1"/>
        <v>2589143000</v>
      </c>
    </row>
    <row r="40" spans="2:14" s="36" customFormat="1" ht="20.100000000000001" customHeight="1" x14ac:dyDescent="0.25">
      <c r="B40" s="17" t="s">
        <v>42</v>
      </c>
      <c r="C40" s="38">
        <v>40940000</v>
      </c>
      <c r="D40" s="40">
        <v>5080000</v>
      </c>
      <c r="E40" s="38">
        <v>15996000</v>
      </c>
      <c r="F40" s="40">
        <v>38000</v>
      </c>
      <c r="G40" s="38">
        <f t="shared" si="0"/>
        <v>16034000</v>
      </c>
      <c r="H40" s="40"/>
      <c r="I40" s="40">
        <v>418000</v>
      </c>
      <c r="J40" s="38">
        <v>3422000</v>
      </c>
      <c r="K40" s="40">
        <v>0</v>
      </c>
      <c r="L40" s="40">
        <v>0</v>
      </c>
      <c r="M40" s="40"/>
      <c r="N40" s="41">
        <f t="shared" si="1"/>
        <v>65894000</v>
      </c>
    </row>
    <row r="41" spans="2:14" s="36" customFormat="1" ht="20.100000000000001" customHeight="1" x14ac:dyDescent="0.25">
      <c r="B41" s="17" t="s">
        <v>43</v>
      </c>
      <c r="C41" s="38">
        <v>815757000</v>
      </c>
      <c r="D41" s="40">
        <v>134366000</v>
      </c>
      <c r="E41" s="38">
        <v>2744099000</v>
      </c>
      <c r="F41" s="40">
        <v>4361000</v>
      </c>
      <c r="G41" s="38">
        <f t="shared" si="0"/>
        <v>2748460000</v>
      </c>
      <c r="H41" s="40"/>
      <c r="I41" s="40">
        <v>22195128000</v>
      </c>
      <c r="J41" s="38">
        <v>273353000</v>
      </c>
      <c r="K41" s="40">
        <v>18170000</v>
      </c>
      <c r="L41" s="40">
        <v>0</v>
      </c>
      <c r="M41" s="40"/>
      <c r="N41" s="41">
        <f t="shared" si="1"/>
        <v>26185234000</v>
      </c>
    </row>
    <row r="42" spans="2:14" s="36" customFormat="1" ht="20.100000000000001" customHeight="1" x14ac:dyDescent="0.25">
      <c r="B42" s="17" t="s">
        <v>44</v>
      </c>
      <c r="C42" s="38">
        <v>28847000</v>
      </c>
      <c r="D42" s="40">
        <v>3123000</v>
      </c>
      <c r="E42" s="38">
        <v>26981000</v>
      </c>
      <c r="F42" s="40">
        <v>52000</v>
      </c>
      <c r="G42" s="38">
        <f t="shared" si="0"/>
        <v>27033000</v>
      </c>
      <c r="H42" s="40"/>
      <c r="I42" s="40">
        <v>269356000</v>
      </c>
      <c r="J42" s="38">
        <v>4657000</v>
      </c>
      <c r="K42" s="40">
        <v>2589000</v>
      </c>
      <c r="L42" s="40">
        <v>0</v>
      </c>
      <c r="M42" s="40"/>
      <c r="N42" s="41">
        <f t="shared" si="1"/>
        <v>335605000</v>
      </c>
    </row>
    <row r="43" spans="2:14" s="36" customFormat="1" ht="20.100000000000001" customHeight="1" x14ac:dyDescent="0.25">
      <c r="B43" s="17" t="s">
        <v>45</v>
      </c>
      <c r="C43" s="38">
        <v>202791000</v>
      </c>
      <c r="D43" s="40">
        <v>33520000</v>
      </c>
      <c r="E43" s="38">
        <v>45887000</v>
      </c>
      <c r="F43" s="40">
        <v>0</v>
      </c>
      <c r="G43" s="38">
        <f t="shared" si="0"/>
        <v>45887000</v>
      </c>
      <c r="H43" s="40"/>
      <c r="I43" s="40">
        <v>67286000</v>
      </c>
      <c r="J43" s="38">
        <v>71604000</v>
      </c>
      <c r="K43" s="40">
        <v>138091000</v>
      </c>
      <c r="L43" s="40">
        <v>253217000</v>
      </c>
      <c r="M43" s="40"/>
      <c r="N43" s="41">
        <f t="shared" si="1"/>
        <v>812396000</v>
      </c>
    </row>
    <row r="44" spans="2:14" s="36" customFormat="1" ht="20.100000000000001" customHeight="1" x14ac:dyDescent="0.25">
      <c r="B44" s="17" t="s">
        <v>46</v>
      </c>
      <c r="C44" s="38">
        <v>792936000</v>
      </c>
      <c r="D44" s="40">
        <v>139270000</v>
      </c>
      <c r="E44" s="38">
        <v>85076000</v>
      </c>
      <c r="F44" s="40">
        <v>0</v>
      </c>
      <c r="G44" s="38">
        <f t="shared" si="0"/>
        <v>85076000</v>
      </c>
      <c r="H44" s="40"/>
      <c r="I44" s="40">
        <v>426446000</v>
      </c>
      <c r="J44" s="38">
        <v>331304000</v>
      </c>
      <c r="K44" s="40">
        <v>168487000</v>
      </c>
      <c r="L44" s="40">
        <v>31344000</v>
      </c>
      <c r="M44" s="40"/>
      <c r="N44" s="41">
        <f t="shared" si="1"/>
        <v>1974863000</v>
      </c>
    </row>
    <row r="45" spans="2:14" s="36" customFormat="1" ht="20.100000000000001" customHeight="1" x14ac:dyDescent="0.25">
      <c r="B45" s="17" t="s">
        <v>47</v>
      </c>
      <c r="C45" s="38">
        <v>640141000</v>
      </c>
      <c r="D45" s="40">
        <v>148328000</v>
      </c>
      <c r="E45" s="38">
        <v>23370000</v>
      </c>
      <c r="F45" s="40">
        <v>0</v>
      </c>
      <c r="G45" s="38">
        <f t="shared" si="0"/>
        <v>23370000</v>
      </c>
      <c r="H45" s="40"/>
      <c r="I45" s="40">
        <v>532000</v>
      </c>
      <c r="J45" s="38">
        <v>180360000</v>
      </c>
      <c r="K45" s="40">
        <v>0</v>
      </c>
      <c r="L45" s="40">
        <v>0</v>
      </c>
      <c r="M45" s="40"/>
      <c r="N45" s="41">
        <f t="shared" si="1"/>
        <v>992731000</v>
      </c>
    </row>
    <row r="46" spans="2:14" s="36" customFormat="1" ht="20.100000000000001" customHeight="1" x14ac:dyDescent="0.25">
      <c r="B46" s="17" t="s">
        <v>48</v>
      </c>
      <c r="C46" s="38">
        <v>224706000</v>
      </c>
      <c r="D46" s="40">
        <v>26486000</v>
      </c>
      <c r="E46" s="38">
        <v>101523000</v>
      </c>
      <c r="F46" s="40">
        <v>1699000</v>
      </c>
      <c r="G46" s="38">
        <f t="shared" si="0"/>
        <v>103222000</v>
      </c>
      <c r="H46" s="40"/>
      <c r="I46" s="40">
        <v>3814699000</v>
      </c>
      <c r="J46" s="38">
        <v>20011000</v>
      </c>
      <c r="K46" s="40">
        <v>0</v>
      </c>
      <c r="L46" s="40">
        <v>11000000</v>
      </c>
      <c r="M46" s="40"/>
      <c r="N46" s="41">
        <f t="shared" si="1"/>
        <v>4200124000</v>
      </c>
    </row>
    <row r="47" spans="2:14" s="36" customFormat="1" ht="20.100000000000001" customHeight="1" x14ac:dyDescent="0.25">
      <c r="B47" s="17" t="s">
        <v>49</v>
      </c>
      <c r="C47" s="38">
        <v>30720000</v>
      </c>
      <c r="D47" s="40">
        <v>4287000</v>
      </c>
      <c r="E47" s="38">
        <v>86070000</v>
      </c>
      <c r="F47" s="40">
        <v>12000</v>
      </c>
      <c r="G47" s="38">
        <f t="shared" si="0"/>
        <v>86082000</v>
      </c>
      <c r="H47" s="40"/>
      <c r="I47" s="40">
        <v>40700000</v>
      </c>
      <c r="J47" s="38">
        <v>9695000</v>
      </c>
      <c r="K47" s="40">
        <v>22812000</v>
      </c>
      <c r="L47" s="40">
        <v>0</v>
      </c>
      <c r="M47" s="40"/>
      <c r="N47" s="41">
        <f t="shared" si="1"/>
        <v>194296000</v>
      </c>
    </row>
    <row r="48" spans="2:14" s="36" customFormat="1" ht="20.100000000000001" customHeight="1" x14ac:dyDescent="0.25">
      <c r="B48" s="17" t="s">
        <v>50</v>
      </c>
      <c r="C48" s="38">
        <v>3637871000</v>
      </c>
      <c r="D48" s="40">
        <v>658024000</v>
      </c>
      <c r="E48" s="38">
        <v>425492000</v>
      </c>
      <c r="F48" s="40">
        <v>0</v>
      </c>
      <c r="G48" s="38">
        <f t="shared" si="0"/>
        <v>425492000</v>
      </c>
      <c r="H48" s="40"/>
      <c r="I48" s="40">
        <v>14058300000</v>
      </c>
      <c r="J48" s="38">
        <v>1824299000</v>
      </c>
      <c r="K48" s="40">
        <v>183809000</v>
      </c>
      <c r="L48" s="40">
        <v>25825000</v>
      </c>
      <c r="M48" s="40"/>
      <c r="N48" s="41">
        <f t="shared" si="1"/>
        <v>20813620000</v>
      </c>
    </row>
    <row r="49" spans="2:14" s="36" customFormat="1" ht="20.100000000000001" customHeight="1" x14ac:dyDescent="0.25">
      <c r="B49" s="17" t="s">
        <v>51</v>
      </c>
      <c r="C49" s="38">
        <v>687992000</v>
      </c>
      <c r="D49" s="40">
        <v>116098000</v>
      </c>
      <c r="E49" s="38">
        <v>159859000</v>
      </c>
      <c r="F49" s="40">
        <v>0</v>
      </c>
      <c r="G49" s="38">
        <f t="shared" si="0"/>
        <v>159859000</v>
      </c>
      <c r="H49" s="40"/>
      <c r="I49" s="40">
        <v>7974000</v>
      </c>
      <c r="J49" s="38">
        <v>225174000</v>
      </c>
      <c r="K49" s="40">
        <v>0</v>
      </c>
      <c r="L49" s="40">
        <v>0</v>
      </c>
      <c r="M49" s="40"/>
      <c r="N49" s="41">
        <f t="shared" si="1"/>
        <v>1197097000</v>
      </c>
    </row>
    <row r="50" spans="2:14" s="36" customFormat="1" ht="20.100000000000001" customHeight="1" x14ac:dyDescent="0.25">
      <c r="B50" s="17" t="s">
        <v>52</v>
      </c>
      <c r="C50" s="38">
        <v>57519000</v>
      </c>
      <c r="D50" s="40">
        <v>7683000</v>
      </c>
      <c r="E50" s="38">
        <v>24286000</v>
      </c>
      <c r="F50" s="40">
        <v>0</v>
      </c>
      <c r="G50" s="38">
        <f t="shared" si="0"/>
        <v>24286000</v>
      </c>
      <c r="H50" s="40"/>
      <c r="I50" s="40">
        <v>925000</v>
      </c>
      <c r="J50" s="38">
        <f>1026995000+417000</f>
        <v>1027412000</v>
      </c>
      <c r="K50" s="40">
        <v>908422000</v>
      </c>
      <c r="L50" s="40">
        <v>0</v>
      </c>
      <c r="M50" s="40"/>
      <c r="N50" s="41">
        <f t="shared" si="1"/>
        <v>2026247000</v>
      </c>
    </row>
    <row r="51" spans="2:14" s="36" customFormat="1" ht="20.100000000000001" customHeight="1" x14ac:dyDescent="0.25">
      <c r="B51" s="17" t="s">
        <v>156</v>
      </c>
      <c r="C51" s="38">
        <v>204143000</v>
      </c>
      <c r="D51" s="40">
        <v>33673000</v>
      </c>
      <c r="E51" s="38">
        <v>44225000</v>
      </c>
      <c r="F51" s="40">
        <v>0</v>
      </c>
      <c r="G51" s="38">
        <f t="shared" si="0"/>
        <v>44225000</v>
      </c>
      <c r="H51" s="40"/>
      <c r="I51" s="40">
        <v>2918000</v>
      </c>
      <c r="J51" s="38">
        <v>87392000</v>
      </c>
      <c r="K51" s="40">
        <v>0</v>
      </c>
      <c r="L51" s="40">
        <v>0</v>
      </c>
      <c r="M51" s="40"/>
      <c r="N51" s="41">
        <f t="shared" si="1"/>
        <v>372351000</v>
      </c>
    </row>
    <row r="52" spans="2:14" s="36" customFormat="1" ht="20.100000000000001" customHeight="1" x14ac:dyDescent="0.25">
      <c r="B52" s="17" t="s">
        <v>53</v>
      </c>
      <c r="C52" s="38">
        <v>318118000</v>
      </c>
      <c r="D52" s="40">
        <v>59008000</v>
      </c>
      <c r="E52" s="38">
        <v>50566000</v>
      </c>
      <c r="F52" s="40">
        <v>0</v>
      </c>
      <c r="G52" s="38">
        <f t="shared" si="0"/>
        <v>50566000</v>
      </c>
      <c r="H52" s="40"/>
      <c r="I52" s="40">
        <v>15468000</v>
      </c>
      <c r="J52" s="38">
        <v>213075000</v>
      </c>
      <c r="K52" s="40">
        <v>8122000</v>
      </c>
      <c r="L52" s="40">
        <v>0</v>
      </c>
      <c r="M52" s="40"/>
      <c r="N52" s="41">
        <f t="shared" si="1"/>
        <v>664357000</v>
      </c>
    </row>
    <row r="53" spans="2:14" s="36" customFormat="1" ht="20.100000000000001" customHeight="1" x14ac:dyDescent="0.25">
      <c r="B53" s="17" t="s">
        <v>144</v>
      </c>
      <c r="C53" s="38">
        <v>130054000</v>
      </c>
      <c r="D53" s="40">
        <v>25310000</v>
      </c>
      <c r="E53" s="38">
        <v>27359000</v>
      </c>
      <c r="F53" s="40">
        <v>0</v>
      </c>
      <c r="G53" s="38">
        <f t="shared" si="0"/>
        <v>27359000</v>
      </c>
      <c r="H53" s="40"/>
      <c r="I53" s="40">
        <v>84828000</v>
      </c>
      <c r="J53" s="38">
        <v>29086000</v>
      </c>
      <c r="K53" s="40">
        <v>0</v>
      </c>
      <c r="L53" s="40">
        <v>0</v>
      </c>
      <c r="M53" s="40"/>
      <c r="N53" s="41">
        <f t="shared" si="1"/>
        <v>296637000</v>
      </c>
    </row>
    <row r="54" spans="2:14" s="36" customFormat="1" ht="20.100000000000001" customHeight="1" thickBot="1" x14ac:dyDescent="0.3">
      <c r="B54" s="17" t="s">
        <v>145</v>
      </c>
      <c r="C54" s="38">
        <v>174933000</v>
      </c>
      <c r="D54" s="40">
        <v>35742000</v>
      </c>
      <c r="E54" s="38">
        <v>93033000</v>
      </c>
      <c r="F54" s="40">
        <v>0</v>
      </c>
      <c r="G54" s="38">
        <f t="shared" si="0"/>
        <v>93033000</v>
      </c>
      <c r="H54" s="40"/>
      <c r="I54" s="40">
        <v>104462000</v>
      </c>
      <c r="J54" s="38">
        <v>7044423000</v>
      </c>
      <c r="K54" s="40">
        <v>4083932000</v>
      </c>
      <c r="L54" s="40">
        <v>0</v>
      </c>
      <c r="M54" s="40"/>
      <c r="N54" s="41">
        <f t="shared" si="1"/>
        <v>11536525000</v>
      </c>
    </row>
    <row r="55" spans="2:14" s="45" customFormat="1" ht="24.95" customHeight="1" thickBot="1" x14ac:dyDescent="0.3">
      <c r="B55" s="42" t="s">
        <v>55</v>
      </c>
      <c r="C55" s="43">
        <f t="shared" ref="C55:N55" si="4">SUM(C8:C54)</f>
        <v>153403943000</v>
      </c>
      <c r="D55" s="43">
        <f t="shared" si="4"/>
        <v>25631656000</v>
      </c>
      <c r="E55" s="43">
        <f t="shared" si="4"/>
        <v>45217240000</v>
      </c>
      <c r="F55" s="43">
        <f t="shared" si="4"/>
        <v>549851000</v>
      </c>
      <c r="G55" s="43">
        <f t="shared" si="4"/>
        <v>45767091000</v>
      </c>
      <c r="H55" s="43">
        <f t="shared" si="4"/>
        <v>62000173000</v>
      </c>
      <c r="I55" s="43">
        <f t="shared" si="4"/>
        <v>257214155000</v>
      </c>
      <c r="J55" s="43">
        <f t="shared" si="4"/>
        <v>35170846000</v>
      </c>
      <c r="K55" s="43">
        <f t="shared" si="4"/>
        <v>8957065000</v>
      </c>
      <c r="L55" s="43">
        <f t="shared" si="4"/>
        <v>7346017000</v>
      </c>
      <c r="M55" s="43">
        <f t="shared" si="4"/>
        <v>6893645000</v>
      </c>
      <c r="N55" s="44">
        <f t="shared" si="4"/>
        <v>602384591000</v>
      </c>
    </row>
    <row r="56" spans="2:14" s="36" customFormat="1" ht="12.75" x14ac:dyDescent="0.25">
      <c r="B56" s="36" t="s">
        <v>56</v>
      </c>
      <c r="N56" s="46"/>
    </row>
    <row r="57" spans="2:14" x14ac:dyDescent="0.25">
      <c r="G57" s="47"/>
      <c r="J57" s="47"/>
      <c r="K57" s="47"/>
      <c r="L57" s="47"/>
      <c r="N57" s="47"/>
    </row>
  </sheetData>
  <mergeCells count="14">
    <mergeCell ref="K6:K7"/>
    <mergeCell ref="L6:L7"/>
    <mergeCell ref="M6:M7"/>
    <mergeCell ref="N6:N7"/>
    <mergeCell ref="B2:N2"/>
    <mergeCell ref="B3:N3"/>
    <mergeCell ref="B4:N4"/>
    <mergeCell ref="B6:B7"/>
    <mergeCell ref="C6:C7"/>
    <mergeCell ref="D6:D7"/>
    <mergeCell ref="E6:G6"/>
    <mergeCell ref="H6:H7"/>
    <mergeCell ref="I6:I7"/>
    <mergeCell ref="J6:J7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4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1"/>
  <sheetViews>
    <sheetView zoomScale="70" zoomScaleNormal="70" workbookViewId="0"/>
  </sheetViews>
  <sheetFormatPr defaultRowHeight="15" x14ac:dyDescent="0.25"/>
  <cols>
    <col min="1" max="1" width="6.28515625" style="4" customWidth="1"/>
    <col min="2" max="2" width="79" style="4" customWidth="1"/>
    <col min="3" max="14" width="21" style="4" customWidth="1"/>
    <col min="15" max="16384" width="9.140625" style="4"/>
  </cols>
  <sheetData>
    <row r="1" spans="1:14" ht="20.100000000000001" customHeight="1" x14ac:dyDescent="0.25">
      <c r="A1" s="1"/>
      <c r="B1" s="2" t="s">
        <v>0</v>
      </c>
      <c r="C1" s="2" t="s">
        <v>0</v>
      </c>
      <c r="D1" s="2" t="s">
        <v>0</v>
      </c>
      <c r="E1" s="2" t="s">
        <v>0</v>
      </c>
      <c r="F1" s="2"/>
      <c r="G1" s="2"/>
      <c r="H1" s="2" t="s">
        <v>0</v>
      </c>
      <c r="I1" s="2" t="s">
        <v>0</v>
      </c>
      <c r="J1" s="2" t="s">
        <v>0</v>
      </c>
      <c r="K1" s="2" t="s">
        <v>0</v>
      </c>
      <c r="L1" s="2" t="s">
        <v>0</v>
      </c>
      <c r="M1" s="2" t="s">
        <v>0</v>
      </c>
      <c r="N1" s="3" t="s">
        <v>0</v>
      </c>
    </row>
    <row r="2" spans="1:14" ht="20.100000000000001" customHeight="1" x14ac:dyDescent="0.25">
      <c r="A2" s="1"/>
      <c r="B2" s="76" t="s">
        <v>0</v>
      </c>
      <c r="C2" s="76" t="s">
        <v>0</v>
      </c>
      <c r="D2" s="76" t="s">
        <v>0</v>
      </c>
      <c r="E2" s="76" t="s">
        <v>0</v>
      </c>
      <c r="F2" s="76"/>
      <c r="G2" s="76"/>
      <c r="H2" s="76" t="s">
        <v>0</v>
      </c>
      <c r="I2" s="76" t="s">
        <v>0</v>
      </c>
      <c r="J2" s="76" t="s">
        <v>0</v>
      </c>
      <c r="K2" s="76" t="s">
        <v>0</v>
      </c>
      <c r="L2" s="76" t="s">
        <v>0</v>
      </c>
      <c r="M2" s="76" t="s">
        <v>0</v>
      </c>
      <c r="N2" s="76" t="s">
        <v>0</v>
      </c>
    </row>
    <row r="3" spans="1:14" ht="20.100000000000001" customHeight="1" x14ac:dyDescent="0.25">
      <c r="A3" s="1"/>
      <c r="B3" s="76" t="s">
        <v>57</v>
      </c>
      <c r="C3" s="76" t="s">
        <v>0</v>
      </c>
      <c r="D3" s="76" t="s">
        <v>0</v>
      </c>
      <c r="E3" s="76" t="s">
        <v>0</v>
      </c>
      <c r="F3" s="76"/>
      <c r="G3" s="76"/>
      <c r="H3" s="76" t="s">
        <v>0</v>
      </c>
      <c r="I3" s="76" t="s">
        <v>0</v>
      </c>
      <c r="J3" s="76" t="s">
        <v>0</v>
      </c>
      <c r="K3" s="76" t="s">
        <v>0</v>
      </c>
      <c r="L3" s="76" t="s">
        <v>0</v>
      </c>
      <c r="M3" s="76" t="s">
        <v>0</v>
      </c>
      <c r="N3" s="76" t="s">
        <v>0</v>
      </c>
    </row>
    <row r="4" spans="1:14" ht="20.100000000000001" customHeight="1" x14ac:dyDescent="0.25">
      <c r="A4" s="1"/>
      <c r="B4" s="77" t="s">
        <v>215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</row>
    <row r="5" spans="1:14" s="8" customFormat="1" ht="20.100000000000001" customHeight="1" thickBot="1" x14ac:dyDescent="0.3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 t="s">
        <v>2</v>
      </c>
    </row>
    <row r="6" spans="1:14" s="10" customFormat="1" ht="23.25" customHeight="1" x14ac:dyDescent="0.25">
      <c r="A6" s="9"/>
      <c r="B6" s="85" t="s">
        <v>3</v>
      </c>
      <c r="C6" s="72" t="s">
        <v>4</v>
      </c>
      <c r="D6" s="72" t="s">
        <v>5</v>
      </c>
      <c r="E6" s="80" t="s">
        <v>6</v>
      </c>
      <c r="F6" s="81"/>
      <c r="G6" s="82"/>
      <c r="H6" s="72" t="s">
        <v>7</v>
      </c>
      <c r="I6" s="72" t="s">
        <v>8</v>
      </c>
      <c r="J6" s="72" t="s">
        <v>9</v>
      </c>
      <c r="K6" s="72" t="s">
        <v>10</v>
      </c>
      <c r="L6" s="72" t="s">
        <v>11</v>
      </c>
      <c r="M6" s="72" t="s">
        <v>12</v>
      </c>
      <c r="N6" s="74" t="s">
        <v>13</v>
      </c>
    </row>
    <row r="7" spans="1:14" s="10" customFormat="1" ht="45" customHeight="1" thickBot="1" x14ac:dyDescent="0.3">
      <c r="A7" s="11"/>
      <c r="B7" s="86"/>
      <c r="C7" s="83" t="s">
        <v>0</v>
      </c>
      <c r="D7" s="83" t="s">
        <v>0</v>
      </c>
      <c r="E7" s="12" t="s">
        <v>14</v>
      </c>
      <c r="F7" s="12" t="s">
        <v>15</v>
      </c>
      <c r="G7" s="12" t="s">
        <v>13</v>
      </c>
      <c r="H7" s="83" t="s">
        <v>0</v>
      </c>
      <c r="I7" s="83" t="s">
        <v>0</v>
      </c>
      <c r="J7" s="83" t="s">
        <v>0</v>
      </c>
      <c r="K7" s="83" t="s">
        <v>0</v>
      </c>
      <c r="L7" s="83" t="s">
        <v>0</v>
      </c>
      <c r="M7" s="83" t="s">
        <v>0</v>
      </c>
      <c r="N7" s="84" t="s">
        <v>0</v>
      </c>
    </row>
    <row r="8" spans="1:14" ht="19.5" customHeight="1" x14ac:dyDescent="0.25">
      <c r="A8" s="13"/>
      <c r="B8" s="14" t="s">
        <v>58</v>
      </c>
      <c r="C8" s="15">
        <v>38398000</v>
      </c>
      <c r="D8" s="15">
        <v>5111000</v>
      </c>
      <c r="E8" s="15">
        <v>4027000</v>
      </c>
      <c r="F8" s="15">
        <v>0</v>
      </c>
      <c r="G8" s="15">
        <f>E8+F8</f>
        <v>4027000</v>
      </c>
      <c r="H8" s="15"/>
      <c r="I8" s="15">
        <v>2250000</v>
      </c>
      <c r="J8" s="15">
        <v>3634000</v>
      </c>
      <c r="K8" s="15"/>
      <c r="L8" s="15"/>
      <c r="M8" s="15"/>
      <c r="N8" s="16">
        <f>SUM(C8,D8,G8,H8,I8,J8,K8,L8,M8)</f>
        <v>53420000</v>
      </c>
    </row>
    <row r="9" spans="1:14" ht="19.5" customHeight="1" x14ac:dyDescent="0.25">
      <c r="B9" s="17" t="s">
        <v>173</v>
      </c>
      <c r="C9" s="18">
        <v>571217000</v>
      </c>
      <c r="D9" s="18">
        <v>96703000</v>
      </c>
      <c r="E9" s="18">
        <v>80390000</v>
      </c>
      <c r="F9" s="18">
        <v>0</v>
      </c>
      <c r="G9" s="18">
        <f t="shared" ref="G9:G72" si="0">E9+F9</f>
        <v>80390000</v>
      </c>
      <c r="H9" s="18"/>
      <c r="I9" s="18">
        <v>22940000</v>
      </c>
      <c r="J9" s="18">
        <v>168897000</v>
      </c>
      <c r="K9" s="18"/>
      <c r="L9" s="18"/>
      <c r="M9" s="18"/>
      <c r="N9" s="19">
        <f t="shared" ref="N9:N72" si="1">SUM(C9,D9,G9,H9,I9,J9,K9,L9,M9)</f>
        <v>940147000</v>
      </c>
    </row>
    <row r="10" spans="1:14" ht="19.5" customHeight="1" x14ac:dyDescent="0.25">
      <c r="B10" s="17" t="s">
        <v>174</v>
      </c>
      <c r="C10" s="18">
        <v>295737000</v>
      </c>
      <c r="D10" s="18">
        <v>45927000</v>
      </c>
      <c r="E10" s="18">
        <v>89455000</v>
      </c>
      <c r="F10" s="18">
        <v>0</v>
      </c>
      <c r="G10" s="18">
        <f t="shared" si="0"/>
        <v>89455000</v>
      </c>
      <c r="H10" s="18"/>
      <c r="I10" s="18">
        <v>11334000</v>
      </c>
      <c r="J10" s="18">
        <v>73840000</v>
      </c>
      <c r="K10" s="18"/>
      <c r="L10" s="18"/>
      <c r="M10" s="18"/>
      <c r="N10" s="19">
        <f t="shared" si="1"/>
        <v>516293000</v>
      </c>
    </row>
    <row r="11" spans="1:14" ht="19.5" customHeight="1" x14ac:dyDescent="0.25">
      <c r="B11" s="17" t="s">
        <v>59</v>
      </c>
      <c r="C11" s="18">
        <v>533236000</v>
      </c>
      <c r="D11" s="18">
        <v>91168000</v>
      </c>
      <c r="E11" s="18">
        <v>101076000</v>
      </c>
      <c r="F11" s="18">
        <v>0</v>
      </c>
      <c r="G11" s="18">
        <f t="shared" si="0"/>
        <v>101076000</v>
      </c>
      <c r="H11" s="18"/>
      <c r="I11" s="18">
        <v>24414000</v>
      </c>
      <c r="J11" s="18">
        <v>157053000</v>
      </c>
      <c r="K11" s="18"/>
      <c r="L11" s="18"/>
      <c r="M11" s="18"/>
      <c r="N11" s="19">
        <f t="shared" si="1"/>
        <v>906947000</v>
      </c>
    </row>
    <row r="12" spans="1:14" ht="19.5" customHeight="1" x14ac:dyDescent="0.25">
      <c r="B12" s="17" t="s">
        <v>175</v>
      </c>
      <c r="C12" s="18">
        <v>514355000</v>
      </c>
      <c r="D12" s="18">
        <v>81202000</v>
      </c>
      <c r="E12" s="18">
        <v>90914000</v>
      </c>
      <c r="F12" s="18">
        <v>0</v>
      </c>
      <c r="G12" s="18">
        <f t="shared" si="0"/>
        <v>90914000</v>
      </c>
      <c r="H12" s="18"/>
      <c r="I12" s="18">
        <v>20624000</v>
      </c>
      <c r="J12" s="18">
        <v>151724000</v>
      </c>
      <c r="K12" s="18"/>
      <c r="L12" s="18"/>
      <c r="M12" s="18"/>
      <c r="N12" s="19">
        <f t="shared" si="1"/>
        <v>858819000</v>
      </c>
    </row>
    <row r="13" spans="1:14" ht="19.5" customHeight="1" x14ac:dyDescent="0.25">
      <c r="B13" s="17" t="s">
        <v>60</v>
      </c>
      <c r="C13" s="18">
        <v>753290000</v>
      </c>
      <c r="D13" s="18">
        <v>135117000</v>
      </c>
      <c r="E13" s="18">
        <v>175836000</v>
      </c>
      <c r="F13" s="18">
        <v>0</v>
      </c>
      <c r="G13" s="18">
        <f t="shared" si="0"/>
        <v>175836000</v>
      </c>
      <c r="H13" s="18"/>
      <c r="I13" s="18">
        <v>36147000</v>
      </c>
      <c r="J13" s="18">
        <v>127432000</v>
      </c>
      <c r="K13" s="18"/>
      <c r="L13" s="18"/>
      <c r="M13" s="18"/>
      <c r="N13" s="19">
        <f t="shared" si="1"/>
        <v>1227822000</v>
      </c>
    </row>
    <row r="14" spans="1:14" ht="19.5" customHeight="1" x14ac:dyDescent="0.25">
      <c r="B14" s="17" t="s">
        <v>61</v>
      </c>
      <c r="C14" s="18">
        <v>290140000</v>
      </c>
      <c r="D14" s="18">
        <v>44582000</v>
      </c>
      <c r="E14" s="18">
        <v>80168000</v>
      </c>
      <c r="F14" s="18">
        <v>0</v>
      </c>
      <c r="G14" s="18">
        <f t="shared" si="0"/>
        <v>80168000</v>
      </c>
      <c r="H14" s="18"/>
      <c r="I14" s="18">
        <v>8193000</v>
      </c>
      <c r="J14" s="18">
        <v>57998000</v>
      </c>
      <c r="K14" s="18"/>
      <c r="L14" s="18"/>
      <c r="M14" s="18"/>
      <c r="N14" s="19">
        <f t="shared" si="1"/>
        <v>481081000</v>
      </c>
    </row>
    <row r="15" spans="1:14" ht="19.5" customHeight="1" x14ac:dyDescent="0.25">
      <c r="B15" s="17" t="s">
        <v>176</v>
      </c>
      <c r="C15" s="18">
        <v>143936000</v>
      </c>
      <c r="D15" s="18">
        <v>22551000</v>
      </c>
      <c r="E15" s="18">
        <v>48112000</v>
      </c>
      <c r="F15" s="18">
        <v>0</v>
      </c>
      <c r="G15" s="18">
        <f t="shared" si="0"/>
        <v>48112000</v>
      </c>
      <c r="H15" s="18"/>
      <c r="I15" s="18">
        <v>5292000</v>
      </c>
      <c r="J15" s="18">
        <v>50627000</v>
      </c>
      <c r="K15" s="18"/>
      <c r="L15" s="18"/>
      <c r="M15" s="18"/>
      <c r="N15" s="19">
        <f t="shared" si="1"/>
        <v>270518000</v>
      </c>
    </row>
    <row r="16" spans="1:14" ht="19.5" customHeight="1" x14ac:dyDescent="0.25">
      <c r="B16" s="17" t="s">
        <v>177</v>
      </c>
      <c r="C16" s="18">
        <v>364974000</v>
      </c>
      <c r="D16" s="18">
        <v>56623000</v>
      </c>
      <c r="E16" s="18">
        <v>69273000</v>
      </c>
      <c r="F16" s="18">
        <v>0</v>
      </c>
      <c r="G16" s="18">
        <f t="shared" si="0"/>
        <v>69273000</v>
      </c>
      <c r="H16" s="18"/>
      <c r="I16" s="18">
        <v>10682000</v>
      </c>
      <c r="J16" s="18">
        <v>74413000</v>
      </c>
      <c r="K16" s="18"/>
      <c r="L16" s="18"/>
      <c r="M16" s="18"/>
      <c r="N16" s="19">
        <f t="shared" si="1"/>
        <v>575965000</v>
      </c>
    </row>
    <row r="17" spans="2:14" ht="19.5" customHeight="1" x14ac:dyDescent="0.25">
      <c r="B17" s="17" t="s">
        <v>178</v>
      </c>
      <c r="C17" s="18">
        <v>198418000</v>
      </c>
      <c r="D17" s="18">
        <v>29297000</v>
      </c>
      <c r="E17" s="18">
        <v>44244000</v>
      </c>
      <c r="F17" s="18">
        <v>0</v>
      </c>
      <c r="G17" s="18">
        <f t="shared" si="0"/>
        <v>44244000</v>
      </c>
      <c r="H17" s="18"/>
      <c r="I17" s="18">
        <v>7946000</v>
      </c>
      <c r="J17" s="18">
        <v>34800000</v>
      </c>
      <c r="K17" s="18"/>
      <c r="L17" s="18"/>
      <c r="M17" s="18"/>
      <c r="N17" s="19">
        <f t="shared" si="1"/>
        <v>314705000</v>
      </c>
    </row>
    <row r="18" spans="2:14" ht="19.5" customHeight="1" x14ac:dyDescent="0.25">
      <c r="B18" s="17" t="s">
        <v>62</v>
      </c>
      <c r="C18" s="18">
        <v>77291000</v>
      </c>
      <c r="D18" s="18">
        <v>12591000</v>
      </c>
      <c r="E18" s="18">
        <v>14639000</v>
      </c>
      <c r="F18" s="18">
        <v>0</v>
      </c>
      <c r="G18" s="18">
        <f t="shared" si="0"/>
        <v>14639000</v>
      </c>
      <c r="H18" s="18"/>
      <c r="I18" s="18">
        <v>3745000</v>
      </c>
      <c r="J18" s="18">
        <v>42431000</v>
      </c>
      <c r="K18" s="18"/>
      <c r="L18" s="18"/>
      <c r="M18" s="18"/>
      <c r="N18" s="19">
        <f t="shared" si="1"/>
        <v>150697000</v>
      </c>
    </row>
    <row r="19" spans="2:14" ht="19.5" customHeight="1" x14ac:dyDescent="0.25">
      <c r="B19" s="17" t="s">
        <v>179</v>
      </c>
      <c r="C19" s="18">
        <v>445299000</v>
      </c>
      <c r="D19" s="18">
        <v>78734000</v>
      </c>
      <c r="E19" s="18">
        <v>79745000</v>
      </c>
      <c r="F19" s="18">
        <v>0</v>
      </c>
      <c r="G19" s="18">
        <f t="shared" si="0"/>
        <v>79745000</v>
      </c>
      <c r="H19" s="18"/>
      <c r="I19" s="18">
        <v>21219000</v>
      </c>
      <c r="J19" s="18">
        <v>107737000</v>
      </c>
      <c r="K19" s="18"/>
      <c r="L19" s="18"/>
      <c r="M19" s="18"/>
      <c r="N19" s="19">
        <f t="shared" si="1"/>
        <v>732734000</v>
      </c>
    </row>
    <row r="20" spans="2:14" ht="19.5" customHeight="1" x14ac:dyDescent="0.25">
      <c r="B20" s="17" t="s">
        <v>180</v>
      </c>
      <c r="C20" s="18">
        <v>423536000</v>
      </c>
      <c r="D20" s="18">
        <v>70458000</v>
      </c>
      <c r="E20" s="18">
        <v>54013000</v>
      </c>
      <c r="F20" s="18">
        <v>0</v>
      </c>
      <c r="G20" s="18">
        <f t="shared" si="0"/>
        <v>54013000</v>
      </c>
      <c r="H20" s="18"/>
      <c r="I20" s="18">
        <v>17437000</v>
      </c>
      <c r="J20" s="18">
        <v>114543000</v>
      </c>
      <c r="K20" s="18"/>
      <c r="L20" s="18"/>
      <c r="M20" s="18"/>
      <c r="N20" s="19">
        <f t="shared" si="1"/>
        <v>679987000</v>
      </c>
    </row>
    <row r="21" spans="2:14" ht="19.5" customHeight="1" x14ac:dyDescent="0.25">
      <c r="B21" s="17" t="s">
        <v>181</v>
      </c>
      <c r="C21" s="18">
        <v>184628000</v>
      </c>
      <c r="D21" s="18">
        <v>30156000</v>
      </c>
      <c r="E21" s="18">
        <v>36440000</v>
      </c>
      <c r="F21" s="18">
        <v>0</v>
      </c>
      <c r="G21" s="18">
        <f t="shared" si="0"/>
        <v>36440000</v>
      </c>
      <c r="H21" s="18"/>
      <c r="I21" s="18">
        <v>8579000</v>
      </c>
      <c r="J21" s="18">
        <v>54369000</v>
      </c>
      <c r="K21" s="18"/>
      <c r="L21" s="18"/>
      <c r="M21" s="18"/>
      <c r="N21" s="19">
        <f t="shared" si="1"/>
        <v>314172000</v>
      </c>
    </row>
    <row r="22" spans="2:14" ht="19.5" customHeight="1" x14ac:dyDescent="0.25">
      <c r="B22" s="17" t="s">
        <v>182</v>
      </c>
      <c r="C22" s="18">
        <v>303898000</v>
      </c>
      <c r="D22" s="18">
        <v>49219000</v>
      </c>
      <c r="E22" s="18">
        <v>76791000</v>
      </c>
      <c r="F22" s="18">
        <v>0</v>
      </c>
      <c r="G22" s="18">
        <f t="shared" si="0"/>
        <v>76791000</v>
      </c>
      <c r="H22" s="18"/>
      <c r="I22" s="18">
        <v>14412000</v>
      </c>
      <c r="J22" s="18">
        <v>80547000</v>
      </c>
      <c r="K22" s="18"/>
      <c r="L22" s="18"/>
      <c r="M22" s="18"/>
      <c r="N22" s="19">
        <f t="shared" si="1"/>
        <v>524867000</v>
      </c>
    </row>
    <row r="23" spans="2:14" ht="19.5" customHeight="1" x14ac:dyDescent="0.25">
      <c r="B23" s="17" t="s">
        <v>63</v>
      </c>
      <c r="C23" s="18">
        <v>324030000</v>
      </c>
      <c r="D23" s="18">
        <v>52605000</v>
      </c>
      <c r="E23" s="18">
        <v>88614000</v>
      </c>
      <c r="F23" s="18">
        <v>0</v>
      </c>
      <c r="G23" s="18">
        <f t="shared" si="0"/>
        <v>88614000</v>
      </c>
      <c r="H23" s="18"/>
      <c r="I23" s="18">
        <v>10627000</v>
      </c>
      <c r="J23" s="18">
        <v>96983000</v>
      </c>
      <c r="K23" s="18"/>
      <c r="L23" s="18"/>
      <c r="M23" s="18"/>
      <c r="N23" s="19">
        <f t="shared" si="1"/>
        <v>572859000</v>
      </c>
    </row>
    <row r="24" spans="2:14" ht="19.5" customHeight="1" x14ac:dyDescent="0.25">
      <c r="B24" s="17" t="s">
        <v>183</v>
      </c>
      <c r="C24" s="18">
        <v>307719000</v>
      </c>
      <c r="D24" s="18">
        <v>45817000</v>
      </c>
      <c r="E24" s="18">
        <v>81857000</v>
      </c>
      <c r="F24" s="18">
        <v>0</v>
      </c>
      <c r="G24" s="18">
        <f t="shared" si="0"/>
        <v>81857000</v>
      </c>
      <c r="H24" s="18"/>
      <c r="I24" s="18">
        <v>12588000</v>
      </c>
      <c r="J24" s="18">
        <v>66041000</v>
      </c>
      <c r="K24" s="18"/>
      <c r="L24" s="18"/>
      <c r="M24" s="18"/>
      <c r="N24" s="19">
        <f t="shared" si="1"/>
        <v>514022000</v>
      </c>
    </row>
    <row r="25" spans="2:14" ht="19.5" customHeight="1" x14ac:dyDescent="0.25">
      <c r="B25" s="17" t="s">
        <v>184</v>
      </c>
      <c r="C25" s="18">
        <v>285972000</v>
      </c>
      <c r="D25" s="18">
        <v>46770000</v>
      </c>
      <c r="E25" s="18">
        <v>47017000</v>
      </c>
      <c r="F25" s="18">
        <v>0</v>
      </c>
      <c r="G25" s="18">
        <f t="shared" si="0"/>
        <v>47017000</v>
      </c>
      <c r="H25" s="18"/>
      <c r="I25" s="18">
        <v>11954000</v>
      </c>
      <c r="J25" s="18">
        <v>83472000</v>
      </c>
      <c r="K25" s="18"/>
      <c r="L25" s="18"/>
      <c r="M25" s="18"/>
      <c r="N25" s="19">
        <f t="shared" si="1"/>
        <v>475185000</v>
      </c>
    </row>
    <row r="26" spans="2:14" ht="19.5" customHeight="1" x14ac:dyDescent="0.25">
      <c r="B26" s="17" t="s">
        <v>64</v>
      </c>
      <c r="C26" s="18">
        <v>282368000</v>
      </c>
      <c r="D26" s="18">
        <v>43251000</v>
      </c>
      <c r="E26" s="18">
        <v>53125000</v>
      </c>
      <c r="F26" s="18">
        <v>0</v>
      </c>
      <c r="G26" s="18">
        <f t="shared" si="0"/>
        <v>53125000</v>
      </c>
      <c r="H26" s="18"/>
      <c r="I26" s="18">
        <v>12635000</v>
      </c>
      <c r="J26" s="18">
        <v>69279000</v>
      </c>
      <c r="K26" s="18"/>
      <c r="L26" s="18"/>
      <c r="M26" s="18"/>
      <c r="N26" s="19">
        <f t="shared" si="1"/>
        <v>460658000</v>
      </c>
    </row>
    <row r="27" spans="2:14" ht="19.5" customHeight="1" x14ac:dyDescent="0.25">
      <c r="B27" s="17" t="s">
        <v>185</v>
      </c>
      <c r="C27" s="18">
        <v>223800000</v>
      </c>
      <c r="D27" s="18">
        <v>32706000</v>
      </c>
      <c r="E27" s="18">
        <v>40969000</v>
      </c>
      <c r="F27" s="18">
        <v>0</v>
      </c>
      <c r="G27" s="18">
        <f t="shared" si="0"/>
        <v>40969000</v>
      </c>
      <c r="H27" s="18"/>
      <c r="I27" s="18">
        <v>9263000</v>
      </c>
      <c r="J27" s="18">
        <v>72543000</v>
      </c>
      <c r="K27" s="18"/>
      <c r="L27" s="18"/>
      <c r="M27" s="18"/>
      <c r="N27" s="19">
        <f t="shared" si="1"/>
        <v>379281000</v>
      </c>
    </row>
    <row r="28" spans="2:14" ht="19.5" customHeight="1" x14ac:dyDescent="0.25">
      <c r="B28" s="17" t="s">
        <v>186</v>
      </c>
      <c r="C28" s="18">
        <v>321195000</v>
      </c>
      <c r="D28" s="18">
        <v>54132000</v>
      </c>
      <c r="E28" s="18">
        <v>54173000</v>
      </c>
      <c r="F28" s="18">
        <v>0</v>
      </c>
      <c r="G28" s="18">
        <f t="shared" si="0"/>
        <v>54173000</v>
      </c>
      <c r="H28" s="18"/>
      <c r="I28" s="18">
        <v>13319000</v>
      </c>
      <c r="J28" s="18">
        <v>96546000</v>
      </c>
      <c r="K28" s="18"/>
      <c r="L28" s="18"/>
      <c r="M28" s="18"/>
      <c r="N28" s="19">
        <f t="shared" si="1"/>
        <v>539365000</v>
      </c>
    </row>
    <row r="29" spans="2:14" ht="19.5" customHeight="1" x14ac:dyDescent="0.25">
      <c r="B29" s="17" t="s">
        <v>187</v>
      </c>
      <c r="C29" s="18">
        <v>284120000</v>
      </c>
      <c r="D29" s="18">
        <v>46233000</v>
      </c>
      <c r="E29" s="18">
        <v>43926000</v>
      </c>
      <c r="F29" s="18">
        <v>0</v>
      </c>
      <c r="G29" s="18">
        <f t="shared" si="0"/>
        <v>43926000</v>
      </c>
      <c r="H29" s="18"/>
      <c r="I29" s="18">
        <v>14236000</v>
      </c>
      <c r="J29" s="18">
        <v>43725000</v>
      </c>
      <c r="K29" s="18"/>
      <c r="L29" s="18"/>
      <c r="M29" s="18"/>
      <c r="N29" s="19">
        <f t="shared" si="1"/>
        <v>432240000</v>
      </c>
    </row>
    <row r="30" spans="2:14" ht="19.5" customHeight="1" x14ac:dyDescent="0.25">
      <c r="B30" s="17" t="s">
        <v>188</v>
      </c>
      <c r="C30" s="18">
        <v>283909000</v>
      </c>
      <c r="D30" s="18">
        <v>45867000</v>
      </c>
      <c r="E30" s="18">
        <v>50268000</v>
      </c>
      <c r="F30" s="18">
        <v>0</v>
      </c>
      <c r="G30" s="18">
        <f t="shared" si="0"/>
        <v>50268000</v>
      </c>
      <c r="H30" s="18"/>
      <c r="I30" s="18">
        <v>11085000</v>
      </c>
      <c r="J30" s="18">
        <v>57860000</v>
      </c>
      <c r="K30" s="18"/>
      <c r="L30" s="18"/>
      <c r="M30" s="18"/>
      <c r="N30" s="19">
        <f t="shared" si="1"/>
        <v>448989000</v>
      </c>
    </row>
    <row r="31" spans="2:14" ht="19.5" customHeight="1" x14ac:dyDescent="0.25">
      <c r="B31" s="17" t="s">
        <v>189</v>
      </c>
      <c r="C31" s="18">
        <v>363858000</v>
      </c>
      <c r="D31" s="18">
        <v>51772000</v>
      </c>
      <c r="E31" s="18">
        <v>82893000</v>
      </c>
      <c r="F31" s="18">
        <v>0</v>
      </c>
      <c r="G31" s="18">
        <f t="shared" si="0"/>
        <v>82893000</v>
      </c>
      <c r="H31" s="18"/>
      <c r="I31" s="18">
        <v>13302000</v>
      </c>
      <c r="J31" s="18">
        <v>61574000</v>
      </c>
      <c r="K31" s="18"/>
      <c r="L31" s="18"/>
      <c r="M31" s="18"/>
      <c r="N31" s="19">
        <f t="shared" si="1"/>
        <v>573399000</v>
      </c>
    </row>
    <row r="32" spans="2:14" ht="19.5" customHeight="1" x14ac:dyDescent="0.25">
      <c r="B32" s="17" t="s">
        <v>190</v>
      </c>
      <c r="C32" s="18">
        <v>240133000</v>
      </c>
      <c r="D32" s="18">
        <v>36390000</v>
      </c>
      <c r="E32" s="18">
        <v>44369000</v>
      </c>
      <c r="F32" s="18">
        <v>0</v>
      </c>
      <c r="G32" s="18">
        <f t="shared" si="0"/>
        <v>44369000</v>
      </c>
      <c r="H32" s="18"/>
      <c r="I32" s="18">
        <v>9843000</v>
      </c>
      <c r="J32" s="18">
        <v>51186000</v>
      </c>
      <c r="K32" s="18"/>
      <c r="L32" s="18"/>
      <c r="M32" s="18"/>
      <c r="N32" s="19">
        <f t="shared" si="1"/>
        <v>381921000</v>
      </c>
    </row>
    <row r="33" spans="2:14" ht="19.5" customHeight="1" x14ac:dyDescent="0.25">
      <c r="B33" s="17" t="s">
        <v>191</v>
      </c>
      <c r="C33" s="18">
        <v>236318000</v>
      </c>
      <c r="D33" s="18">
        <v>33981000</v>
      </c>
      <c r="E33" s="18">
        <v>42471000</v>
      </c>
      <c r="F33" s="18">
        <v>0</v>
      </c>
      <c r="G33" s="18">
        <f t="shared" si="0"/>
        <v>42471000</v>
      </c>
      <c r="H33" s="18"/>
      <c r="I33" s="18">
        <v>8060000</v>
      </c>
      <c r="J33" s="18">
        <v>47348000</v>
      </c>
      <c r="K33" s="18"/>
      <c r="L33" s="18"/>
      <c r="M33" s="18"/>
      <c r="N33" s="19">
        <f t="shared" si="1"/>
        <v>368178000</v>
      </c>
    </row>
    <row r="34" spans="2:14" ht="19.5" customHeight="1" x14ac:dyDescent="0.25">
      <c r="B34" s="17" t="s">
        <v>192</v>
      </c>
      <c r="C34" s="18">
        <v>250228000</v>
      </c>
      <c r="D34" s="18">
        <v>37641000</v>
      </c>
      <c r="E34" s="18">
        <v>43907000</v>
      </c>
      <c r="F34" s="18">
        <v>0</v>
      </c>
      <c r="G34" s="18">
        <f t="shared" si="0"/>
        <v>43907000</v>
      </c>
      <c r="H34" s="18"/>
      <c r="I34" s="18">
        <v>8911000</v>
      </c>
      <c r="J34" s="18">
        <v>39328000</v>
      </c>
      <c r="K34" s="18"/>
      <c r="L34" s="18"/>
      <c r="M34" s="18"/>
      <c r="N34" s="19">
        <f t="shared" si="1"/>
        <v>380015000</v>
      </c>
    </row>
    <row r="35" spans="2:14" ht="19.5" customHeight="1" x14ac:dyDescent="0.25">
      <c r="B35" s="17" t="s">
        <v>65</v>
      </c>
      <c r="C35" s="18">
        <v>222133000</v>
      </c>
      <c r="D35" s="18">
        <v>31978000</v>
      </c>
      <c r="E35" s="18">
        <v>41422000</v>
      </c>
      <c r="F35" s="18">
        <v>0</v>
      </c>
      <c r="G35" s="18">
        <f t="shared" si="0"/>
        <v>41422000</v>
      </c>
      <c r="H35" s="18"/>
      <c r="I35" s="18">
        <v>7649000</v>
      </c>
      <c r="J35" s="18">
        <v>42758000</v>
      </c>
      <c r="K35" s="18"/>
      <c r="L35" s="18"/>
      <c r="M35" s="18"/>
      <c r="N35" s="19">
        <f t="shared" si="1"/>
        <v>345940000</v>
      </c>
    </row>
    <row r="36" spans="2:14" ht="19.5" customHeight="1" x14ac:dyDescent="0.25">
      <c r="B36" s="17" t="s">
        <v>193</v>
      </c>
      <c r="C36" s="18">
        <v>191582000</v>
      </c>
      <c r="D36" s="18">
        <v>29267000</v>
      </c>
      <c r="E36" s="18">
        <v>42187000</v>
      </c>
      <c r="F36" s="18">
        <v>0</v>
      </c>
      <c r="G36" s="18">
        <f t="shared" si="0"/>
        <v>42187000</v>
      </c>
      <c r="H36" s="18"/>
      <c r="I36" s="18">
        <v>9614000</v>
      </c>
      <c r="J36" s="18">
        <v>53106000</v>
      </c>
      <c r="K36" s="18"/>
      <c r="L36" s="18"/>
      <c r="M36" s="18"/>
      <c r="N36" s="19">
        <f t="shared" si="1"/>
        <v>325756000</v>
      </c>
    </row>
    <row r="37" spans="2:14" ht="19.5" customHeight="1" x14ac:dyDescent="0.25">
      <c r="B37" s="17" t="s">
        <v>66</v>
      </c>
      <c r="C37" s="18">
        <v>61625000</v>
      </c>
      <c r="D37" s="18">
        <v>9400000</v>
      </c>
      <c r="E37" s="18">
        <v>12596000</v>
      </c>
      <c r="F37" s="18">
        <v>0</v>
      </c>
      <c r="G37" s="18">
        <f t="shared" si="0"/>
        <v>12596000</v>
      </c>
      <c r="H37" s="18"/>
      <c r="I37" s="18">
        <v>2156000</v>
      </c>
      <c r="J37" s="18">
        <v>25030000</v>
      </c>
      <c r="K37" s="18"/>
      <c r="L37" s="18"/>
      <c r="M37" s="18"/>
      <c r="N37" s="19">
        <f t="shared" si="1"/>
        <v>110807000</v>
      </c>
    </row>
    <row r="38" spans="2:14" ht="19.5" customHeight="1" x14ac:dyDescent="0.25">
      <c r="B38" s="17" t="s">
        <v>194</v>
      </c>
      <c r="C38" s="18">
        <v>58542000</v>
      </c>
      <c r="D38" s="18">
        <v>8464000</v>
      </c>
      <c r="E38" s="18">
        <v>12167000</v>
      </c>
      <c r="F38" s="18">
        <v>0</v>
      </c>
      <c r="G38" s="18">
        <f t="shared" si="0"/>
        <v>12167000</v>
      </c>
      <c r="H38" s="18"/>
      <c r="I38" s="18">
        <v>2025000</v>
      </c>
      <c r="J38" s="18">
        <v>36308000</v>
      </c>
      <c r="K38" s="18"/>
      <c r="L38" s="18"/>
      <c r="M38" s="18"/>
      <c r="N38" s="19">
        <f t="shared" si="1"/>
        <v>117506000</v>
      </c>
    </row>
    <row r="39" spans="2:14" ht="19.5" customHeight="1" x14ac:dyDescent="0.25">
      <c r="B39" s="17" t="s">
        <v>195</v>
      </c>
      <c r="C39" s="18">
        <v>132959000</v>
      </c>
      <c r="D39" s="18">
        <v>20376000</v>
      </c>
      <c r="E39" s="18">
        <v>27141000</v>
      </c>
      <c r="F39" s="18">
        <v>0</v>
      </c>
      <c r="G39" s="18">
        <f t="shared" si="0"/>
        <v>27141000</v>
      </c>
      <c r="H39" s="18"/>
      <c r="I39" s="18">
        <v>5200000</v>
      </c>
      <c r="J39" s="18">
        <v>30386000</v>
      </c>
      <c r="K39" s="18"/>
      <c r="L39" s="18"/>
      <c r="M39" s="18"/>
      <c r="N39" s="19">
        <f t="shared" si="1"/>
        <v>216062000</v>
      </c>
    </row>
    <row r="40" spans="2:14" ht="19.5" customHeight="1" x14ac:dyDescent="0.25">
      <c r="B40" s="17" t="s">
        <v>196</v>
      </c>
      <c r="C40" s="18">
        <v>282655000</v>
      </c>
      <c r="D40" s="18">
        <v>42337000</v>
      </c>
      <c r="E40" s="18">
        <v>48821000</v>
      </c>
      <c r="F40" s="18">
        <v>0</v>
      </c>
      <c r="G40" s="18">
        <f t="shared" si="0"/>
        <v>48821000</v>
      </c>
      <c r="H40" s="18"/>
      <c r="I40" s="18">
        <v>11022000</v>
      </c>
      <c r="J40" s="18">
        <v>45934000</v>
      </c>
      <c r="K40" s="18"/>
      <c r="L40" s="18"/>
      <c r="M40" s="18"/>
      <c r="N40" s="19">
        <f t="shared" si="1"/>
        <v>430769000</v>
      </c>
    </row>
    <row r="41" spans="2:14" ht="19.5" customHeight="1" x14ac:dyDescent="0.25">
      <c r="B41" s="17" t="s">
        <v>197</v>
      </c>
      <c r="C41" s="18">
        <v>188856000</v>
      </c>
      <c r="D41" s="18">
        <v>30329000</v>
      </c>
      <c r="E41" s="18">
        <v>29635000</v>
      </c>
      <c r="F41" s="18">
        <v>0</v>
      </c>
      <c r="G41" s="18">
        <f t="shared" si="0"/>
        <v>29635000</v>
      </c>
      <c r="H41" s="18"/>
      <c r="I41" s="18">
        <v>7643000</v>
      </c>
      <c r="J41" s="18">
        <v>43586000</v>
      </c>
      <c r="K41" s="18"/>
      <c r="L41" s="18"/>
      <c r="M41" s="18"/>
      <c r="N41" s="19">
        <f t="shared" si="1"/>
        <v>300049000</v>
      </c>
    </row>
    <row r="42" spans="2:14" ht="19.5" customHeight="1" x14ac:dyDescent="0.25">
      <c r="B42" s="17" t="s">
        <v>198</v>
      </c>
      <c r="C42" s="18">
        <v>138305000</v>
      </c>
      <c r="D42" s="18">
        <v>21467000</v>
      </c>
      <c r="E42" s="18">
        <v>32726000</v>
      </c>
      <c r="F42" s="18">
        <v>0</v>
      </c>
      <c r="G42" s="18">
        <f t="shared" si="0"/>
        <v>32726000</v>
      </c>
      <c r="H42" s="18"/>
      <c r="I42" s="18">
        <v>5838000</v>
      </c>
      <c r="J42" s="18">
        <v>39845000</v>
      </c>
      <c r="K42" s="18"/>
      <c r="L42" s="18"/>
      <c r="M42" s="18"/>
      <c r="N42" s="19">
        <f t="shared" si="1"/>
        <v>238181000</v>
      </c>
    </row>
    <row r="43" spans="2:14" ht="19.5" customHeight="1" x14ac:dyDescent="0.25">
      <c r="B43" s="17" t="s">
        <v>199</v>
      </c>
      <c r="C43" s="18">
        <v>194729000</v>
      </c>
      <c r="D43" s="18">
        <v>30243000</v>
      </c>
      <c r="E43" s="18">
        <v>32547000</v>
      </c>
      <c r="F43" s="18">
        <v>0</v>
      </c>
      <c r="G43" s="18">
        <f t="shared" si="0"/>
        <v>32547000</v>
      </c>
      <c r="H43" s="18"/>
      <c r="I43" s="18">
        <v>8320000</v>
      </c>
      <c r="J43" s="18">
        <v>56310000</v>
      </c>
      <c r="K43" s="18"/>
      <c r="L43" s="18"/>
      <c r="M43" s="18"/>
      <c r="N43" s="19">
        <f t="shared" si="1"/>
        <v>322149000</v>
      </c>
    </row>
    <row r="44" spans="2:14" ht="19.5" customHeight="1" x14ac:dyDescent="0.25">
      <c r="B44" s="17" t="s">
        <v>200</v>
      </c>
      <c r="C44" s="18">
        <v>221916000</v>
      </c>
      <c r="D44" s="18">
        <v>36568000</v>
      </c>
      <c r="E44" s="18">
        <v>33695000</v>
      </c>
      <c r="F44" s="18">
        <v>0</v>
      </c>
      <c r="G44" s="18">
        <f t="shared" si="0"/>
        <v>33695000</v>
      </c>
      <c r="H44" s="18"/>
      <c r="I44" s="18">
        <v>9364000</v>
      </c>
      <c r="J44" s="18">
        <v>39269000</v>
      </c>
      <c r="K44" s="18"/>
      <c r="L44" s="18"/>
      <c r="M44" s="18"/>
      <c r="N44" s="19">
        <f t="shared" si="1"/>
        <v>340812000</v>
      </c>
    </row>
    <row r="45" spans="2:14" ht="19.5" customHeight="1" x14ac:dyDescent="0.25">
      <c r="B45" s="17" t="s">
        <v>67</v>
      </c>
      <c r="C45" s="18">
        <v>113407000</v>
      </c>
      <c r="D45" s="18">
        <v>17131000</v>
      </c>
      <c r="E45" s="18">
        <v>27743000</v>
      </c>
      <c r="F45" s="18">
        <v>0</v>
      </c>
      <c r="G45" s="18">
        <f t="shared" si="0"/>
        <v>27743000</v>
      </c>
      <c r="H45" s="18"/>
      <c r="I45" s="18">
        <v>4630000</v>
      </c>
      <c r="J45" s="18">
        <v>32583000</v>
      </c>
      <c r="K45" s="18"/>
      <c r="L45" s="18"/>
      <c r="M45" s="18"/>
      <c r="N45" s="19">
        <f t="shared" si="1"/>
        <v>195494000</v>
      </c>
    </row>
    <row r="46" spans="2:14" ht="19.5" customHeight="1" x14ac:dyDescent="0.25">
      <c r="B46" s="17" t="s">
        <v>68</v>
      </c>
      <c r="C46" s="18">
        <v>229145000</v>
      </c>
      <c r="D46" s="18">
        <v>36776000</v>
      </c>
      <c r="E46" s="18">
        <v>56524000</v>
      </c>
      <c r="F46" s="18">
        <v>0</v>
      </c>
      <c r="G46" s="18">
        <f t="shared" si="0"/>
        <v>56524000</v>
      </c>
      <c r="H46" s="18"/>
      <c r="I46" s="18">
        <v>10306000</v>
      </c>
      <c r="J46" s="18">
        <v>58021000</v>
      </c>
      <c r="K46" s="18"/>
      <c r="L46" s="18"/>
      <c r="M46" s="18"/>
      <c r="N46" s="19">
        <f t="shared" si="1"/>
        <v>390772000</v>
      </c>
    </row>
    <row r="47" spans="2:14" ht="19.5" customHeight="1" x14ac:dyDescent="0.25">
      <c r="B47" s="17" t="s">
        <v>201</v>
      </c>
      <c r="C47" s="18">
        <v>222471000</v>
      </c>
      <c r="D47" s="18">
        <v>30569000</v>
      </c>
      <c r="E47" s="18">
        <v>55495000</v>
      </c>
      <c r="F47" s="18">
        <v>0</v>
      </c>
      <c r="G47" s="18">
        <f t="shared" si="0"/>
        <v>55495000</v>
      </c>
      <c r="H47" s="18"/>
      <c r="I47" s="18">
        <v>5824000</v>
      </c>
      <c r="J47" s="18">
        <v>25977000</v>
      </c>
      <c r="K47" s="18"/>
      <c r="L47" s="18"/>
      <c r="M47" s="18"/>
      <c r="N47" s="19">
        <f t="shared" si="1"/>
        <v>340336000</v>
      </c>
    </row>
    <row r="48" spans="2:14" ht="19.5" customHeight="1" x14ac:dyDescent="0.25">
      <c r="B48" s="17" t="s">
        <v>218</v>
      </c>
      <c r="C48" s="18">
        <v>182450000</v>
      </c>
      <c r="D48" s="18">
        <v>28702000</v>
      </c>
      <c r="E48" s="18">
        <v>37003000</v>
      </c>
      <c r="F48" s="18">
        <v>0</v>
      </c>
      <c r="G48" s="18">
        <f t="shared" si="0"/>
        <v>37003000</v>
      </c>
      <c r="H48" s="18"/>
      <c r="I48" s="18">
        <v>8162000</v>
      </c>
      <c r="J48" s="18">
        <v>46375000</v>
      </c>
      <c r="K48" s="18"/>
      <c r="L48" s="18"/>
      <c r="M48" s="18"/>
      <c r="N48" s="19">
        <f t="shared" si="1"/>
        <v>302692000</v>
      </c>
    </row>
    <row r="49" spans="1:14" ht="19.5" customHeight="1" x14ac:dyDescent="0.25">
      <c r="B49" s="17" t="s">
        <v>202</v>
      </c>
      <c r="C49" s="18">
        <v>134688000</v>
      </c>
      <c r="D49" s="18">
        <v>20953000</v>
      </c>
      <c r="E49" s="18">
        <v>27165000</v>
      </c>
      <c r="F49" s="18">
        <v>0</v>
      </c>
      <c r="G49" s="18">
        <f t="shared" si="0"/>
        <v>27165000</v>
      </c>
      <c r="H49" s="18"/>
      <c r="I49" s="18">
        <v>4342000</v>
      </c>
      <c r="J49" s="18">
        <v>31897000</v>
      </c>
      <c r="K49" s="18"/>
      <c r="L49" s="18"/>
      <c r="M49" s="18"/>
      <c r="N49" s="19">
        <f t="shared" si="1"/>
        <v>219045000</v>
      </c>
    </row>
    <row r="50" spans="1:14" ht="19.5" customHeight="1" x14ac:dyDescent="0.25">
      <c r="B50" s="17" t="s">
        <v>203</v>
      </c>
      <c r="C50" s="18">
        <v>114484000</v>
      </c>
      <c r="D50" s="18">
        <v>17852000</v>
      </c>
      <c r="E50" s="18">
        <v>25859000</v>
      </c>
      <c r="F50" s="18">
        <v>0</v>
      </c>
      <c r="G50" s="18">
        <f t="shared" si="0"/>
        <v>25859000</v>
      </c>
      <c r="H50" s="18"/>
      <c r="I50" s="18">
        <v>6216000</v>
      </c>
      <c r="J50" s="18">
        <v>55358000</v>
      </c>
      <c r="K50" s="18"/>
      <c r="L50" s="18"/>
      <c r="M50" s="18"/>
      <c r="N50" s="19">
        <f t="shared" si="1"/>
        <v>219769000</v>
      </c>
    </row>
    <row r="51" spans="1:14" ht="19.5" customHeight="1" x14ac:dyDescent="0.25">
      <c r="B51" s="17" t="s">
        <v>204</v>
      </c>
      <c r="C51" s="18">
        <v>149526000</v>
      </c>
      <c r="D51" s="18">
        <v>22570000</v>
      </c>
      <c r="E51" s="18">
        <v>32865000</v>
      </c>
      <c r="F51" s="18">
        <v>0</v>
      </c>
      <c r="G51" s="18">
        <f t="shared" si="0"/>
        <v>32865000</v>
      </c>
      <c r="H51" s="18"/>
      <c r="I51" s="18">
        <v>6136000</v>
      </c>
      <c r="J51" s="18">
        <v>62186000</v>
      </c>
      <c r="K51" s="18"/>
      <c r="L51" s="18"/>
      <c r="M51" s="18"/>
      <c r="N51" s="19">
        <f t="shared" si="1"/>
        <v>273283000</v>
      </c>
    </row>
    <row r="52" spans="1:14" ht="19.5" customHeight="1" x14ac:dyDescent="0.25">
      <c r="B52" s="17" t="s">
        <v>205</v>
      </c>
      <c r="C52" s="18">
        <v>97962000</v>
      </c>
      <c r="D52" s="18">
        <v>13219000</v>
      </c>
      <c r="E52" s="18">
        <v>28373000</v>
      </c>
      <c r="F52" s="18">
        <v>0</v>
      </c>
      <c r="G52" s="18">
        <f t="shared" si="0"/>
        <v>28373000</v>
      </c>
      <c r="H52" s="18"/>
      <c r="I52" s="18">
        <v>3762000</v>
      </c>
      <c r="J52" s="18">
        <v>34673000</v>
      </c>
      <c r="K52" s="18"/>
      <c r="L52" s="18"/>
      <c r="M52" s="18"/>
      <c r="N52" s="19">
        <f t="shared" si="1"/>
        <v>177989000</v>
      </c>
    </row>
    <row r="53" spans="1:14" ht="19.5" customHeight="1" x14ac:dyDescent="0.25">
      <c r="B53" s="17" t="s">
        <v>69</v>
      </c>
      <c r="C53" s="18">
        <v>170806000</v>
      </c>
      <c r="D53" s="18">
        <v>26177000</v>
      </c>
      <c r="E53" s="18">
        <v>35581000</v>
      </c>
      <c r="F53" s="18">
        <v>0</v>
      </c>
      <c r="G53" s="18">
        <f t="shared" si="0"/>
        <v>35581000</v>
      </c>
      <c r="H53" s="18"/>
      <c r="I53" s="18">
        <v>6432000</v>
      </c>
      <c r="J53" s="18">
        <v>48446000</v>
      </c>
      <c r="K53" s="18"/>
      <c r="L53" s="18"/>
      <c r="M53" s="18"/>
      <c r="N53" s="19">
        <f t="shared" si="1"/>
        <v>287442000</v>
      </c>
    </row>
    <row r="54" spans="1:14" ht="19.5" customHeight="1" x14ac:dyDescent="0.25">
      <c r="B54" s="17" t="s">
        <v>219</v>
      </c>
      <c r="C54" s="18">
        <v>87136000</v>
      </c>
      <c r="D54" s="18">
        <v>13399000</v>
      </c>
      <c r="E54" s="18">
        <v>19624000</v>
      </c>
      <c r="F54" s="18">
        <v>0</v>
      </c>
      <c r="G54" s="18">
        <f t="shared" si="0"/>
        <v>19624000</v>
      </c>
      <c r="H54" s="18"/>
      <c r="I54" s="18">
        <v>2703000</v>
      </c>
      <c r="J54" s="18">
        <v>34103000</v>
      </c>
      <c r="K54" s="18"/>
      <c r="L54" s="18"/>
      <c r="M54" s="18"/>
      <c r="N54" s="19">
        <f t="shared" si="1"/>
        <v>156965000</v>
      </c>
    </row>
    <row r="55" spans="1:14" ht="19.5" customHeight="1" x14ac:dyDescent="0.25">
      <c r="B55" s="17" t="s">
        <v>206</v>
      </c>
      <c r="C55" s="18">
        <v>139992000</v>
      </c>
      <c r="D55" s="18">
        <v>20360000</v>
      </c>
      <c r="E55" s="18">
        <v>35501000</v>
      </c>
      <c r="F55" s="18">
        <v>0</v>
      </c>
      <c r="G55" s="18">
        <f t="shared" si="0"/>
        <v>35501000</v>
      </c>
      <c r="H55" s="18"/>
      <c r="I55" s="18">
        <v>4050000</v>
      </c>
      <c r="J55" s="18">
        <v>29662000</v>
      </c>
      <c r="K55" s="18"/>
      <c r="L55" s="18"/>
      <c r="M55" s="18"/>
      <c r="N55" s="19">
        <f t="shared" si="1"/>
        <v>229565000</v>
      </c>
    </row>
    <row r="56" spans="1:14" ht="19.5" customHeight="1" x14ac:dyDescent="0.25">
      <c r="B56" s="17" t="s">
        <v>70</v>
      </c>
      <c r="C56" s="18">
        <v>142692000</v>
      </c>
      <c r="D56" s="18">
        <v>21619000</v>
      </c>
      <c r="E56" s="18">
        <v>26943000</v>
      </c>
      <c r="F56" s="18">
        <v>0</v>
      </c>
      <c r="G56" s="18">
        <f t="shared" si="0"/>
        <v>26943000</v>
      </c>
      <c r="H56" s="18"/>
      <c r="I56" s="18">
        <v>5488000</v>
      </c>
      <c r="J56" s="18">
        <v>44746000</v>
      </c>
      <c r="K56" s="18"/>
      <c r="L56" s="18"/>
      <c r="M56" s="18"/>
      <c r="N56" s="19">
        <f t="shared" si="1"/>
        <v>241488000</v>
      </c>
    </row>
    <row r="57" spans="1:14" ht="19.5" customHeight="1" x14ac:dyDescent="0.25">
      <c r="B57" s="17" t="s">
        <v>146</v>
      </c>
      <c r="C57" s="18">
        <v>162763000</v>
      </c>
      <c r="D57" s="18">
        <v>25321000</v>
      </c>
      <c r="E57" s="18">
        <v>32980000</v>
      </c>
      <c r="F57" s="18">
        <v>0</v>
      </c>
      <c r="G57" s="18">
        <f t="shared" si="0"/>
        <v>32980000</v>
      </c>
      <c r="H57" s="18"/>
      <c r="I57" s="18">
        <v>5464000</v>
      </c>
      <c r="J57" s="18">
        <v>29520000</v>
      </c>
      <c r="K57" s="18"/>
      <c r="L57" s="18"/>
      <c r="M57" s="18"/>
      <c r="N57" s="19">
        <f t="shared" si="1"/>
        <v>256048000</v>
      </c>
    </row>
    <row r="58" spans="1:14" ht="19.5" customHeight="1" x14ac:dyDescent="0.25">
      <c r="B58" s="17" t="s">
        <v>207</v>
      </c>
      <c r="C58" s="18">
        <v>152283000</v>
      </c>
      <c r="D58" s="18">
        <v>22593000</v>
      </c>
      <c r="E58" s="18">
        <v>27219000</v>
      </c>
      <c r="F58" s="18">
        <v>0</v>
      </c>
      <c r="G58" s="18">
        <f t="shared" si="0"/>
        <v>27219000</v>
      </c>
      <c r="H58" s="18"/>
      <c r="I58" s="18">
        <v>5229000</v>
      </c>
      <c r="J58" s="18">
        <v>36766000</v>
      </c>
      <c r="K58" s="18"/>
      <c r="L58" s="18"/>
      <c r="M58" s="18"/>
      <c r="N58" s="19">
        <f t="shared" si="1"/>
        <v>244090000</v>
      </c>
    </row>
    <row r="59" spans="1:14" ht="19.5" customHeight="1" x14ac:dyDescent="0.25">
      <c r="B59" s="17" t="s">
        <v>208</v>
      </c>
      <c r="C59" s="18">
        <v>135671000</v>
      </c>
      <c r="D59" s="18">
        <v>20906000</v>
      </c>
      <c r="E59" s="18">
        <v>25019000</v>
      </c>
      <c r="F59" s="18">
        <v>0</v>
      </c>
      <c r="G59" s="18">
        <f t="shared" si="0"/>
        <v>25019000</v>
      </c>
      <c r="H59" s="18"/>
      <c r="I59" s="18">
        <v>6125000</v>
      </c>
      <c r="J59" s="18">
        <v>46845000</v>
      </c>
      <c r="K59" s="18"/>
      <c r="L59" s="18"/>
      <c r="M59" s="18"/>
      <c r="N59" s="19">
        <f t="shared" si="1"/>
        <v>234566000</v>
      </c>
    </row>
    <row r="60" spans="1:14" ht="19.5" customHeight="1" x14ac:dyDescent="0.25">
      <c r="B60" s="17" t="s">
        <v>209</v>
      </c>
      <c r="C60" s="18">
        <v>199811000</v>
      </c>
      <c r="D60" s="18">
        <v>32855000</v>
      </c>
      <c r="E60" s="18">
        <v>37249000</v>
      </c>
      <c r="F60" s="18">
        <v>0</v>
      </c>
      <c r="G60" s="18">
        <f t="shared" si="0"/>
        <v>37249000</v>
      </c>
      <c r="H60" s="18"/>
      <c r="I60" s="18">
        <v>9109000</v>
      </c>
      <c r="J60" s="18">
        <v>70102000</v>
      </c>
      <c r="K60" s="18"/>
      <c r="L60" s="18"/>
      <c r="M60" s="18"/>
      <c r="N60" s="19">
        <f t="shared" si="1"/>
        <v>349126000</v>
      </c>
    </row>
    <row r="61" spans="1:14" s="23" customFormat="1" ht="19.5" customHeight="1" x14ac:dyDescent="0.25">
      <c r="A61" s="20"/>
      <c r="B61" s="17" t="s">
        <v>210</v>
      </c>
      <c r="C61" s="21">
        <v>42314000</v>
      </c>
      <c r="D61" s="21">
        <v>6417000</v>
      </c>
      <c r="E61" s="21">
        <v>17192000</v>
      </c>
      <c r="F61" s="21">
        <v>0</v>
      </c>
      <c r="G61" s="21">
        <f t="shared" si="0"/>
        <v>17192000</v>
      </c>
      <c r="H61" s="21"/>
      <c r="I61" s="21">
        <v>2614000</v>
      </c>
      <c r="J61" s="21">
        <v>13687000</v>
      </c>
      <c r="K61" s="21"/>
      <c r="L61" s="21"/>
      <c r="M61" s="22"/>
      <c r="N61" s="19">
        <f t="shared" si="1"/>
        <v>82224000</v>
      </c>
    </row>
    <row r="62" spans="1:14" ht="19.5" customHeight="1" x14ac:dyDescent="0.25">
      <c r="B62" s="17" t="s">
        <v>71</v>
      </c>
      <c r="C62" s="24">
        <v>69551000</v>
      </c>
      <c r="D62" s="24">
        <v>9943000</v>
      </c>
      <c r="E62" s="24">
        <v>18633000</v>
      </c>
      <c r="F62" s="24">
        <v>0</v>
      </c>
      <c r="G62" s="24">
        <f t="shared" si="0"/>
        <v>18633000</v>
      </c>
      <c r="H62" s="24"/>
      <c r="I62" s="24">
        <v>2079000</v>
      </c>
      <c r="J62" s="24">
        <v>43191000</v>
      </c>
      <c r="K62" s="24"/>
      <c r="L62" s="24"/>
      <c r="M62" s="24"/>
      <c r="N62" s="19">
        <f t="shared" si="1"/>
        <v>143397000</v>
      </c>
    </row>
    <row r="63" spans="1:14" ht="19.5" customHeight="1" x14ac:dyDescent="0.25">
      <c r="B63" s="17" t="s">
        <v>72</v>
      </c>
      <c r="C63" s="24">
        <v>75178000</v>
      </c>
      <c r="D63" s="24">
        <v>10739000</v>
      </c>
      <c r="E63" s="24">
        <v>18317000</v>
      </c>
      <c r="F63" s="24">
        <v>0</v>
      </c>
      <c r="G63" s="24">
        <f t="shared" si="0"/>
        <v>18317000</v>
      </c>
      <c r="H63" s="24"/>
      <c r="I63" s="24">
        <v>2313000</v>
      </c>
      <c r="J63" s="24">
        <v>34180000</v>
      </c>
      <c r="K63" s="24"/>
      <c r="L63" s="24"/>
      <c r="M63" s="24"/>
      <c r="N63" s="19">
        <f t="shared" si="1"/>
        <v>140727000</v>
      </c>
    </row>
    <row r="64" spans="1:14" ht="19.5" customHeight="1" x14ac:dyDescent="0.25">
      <c r="B64" s="17" t="s">
        <v>73</v>
      </c>
      <c r="C64" s="24">
        <v>106545000</v>
      </c>
      <c r="D64" s="24">
        <v>15721000</v>
      </c>
      <c r="E64" s="24">
        <v>20738000</v>
      </c>
      <c r="F64" s="24">
        <v>0</v>
      </c>
      <c r="G64" s="24">
        <f t="shared" si="0"/>
        <v>20738000</v>
      </c>
      <c r="H64" s="24"/>
      <c r="I64" s="24">
        <v>4670000</v>
      </c>
      <c r="J64" s="24">
        <v>49678000</v>
      </c>
      <c r="K64" s="24"/>
      <c r="L64" s="24"/>
      <c r="M64" s="24"/>
      <c r="N64" s="19">
        <f t="shared" si="1"/>
        <v>197352000</v>
      </c>
    </row>
    <row r="65" spans="2:14" ht="19.5" customHeight="1" x14ac:dyDescent="0.25">
      <c r="B65" s="17" t="s">
        <v>74</v>
      </c>
      <c r="C65" s="24">
        <v>77777000</v>
      </c>
      <c r="D65" s="24">
        <v>10576000</v>
      </c>
      <c r="E65" s="24">
        <v>24452000</v>
      </c>
      <c r="F65" s="24">
        <v>0</v>
      </c>
      <c r="G65" s="24">
        <f t="shared" si="0"/>
        <v>24452000</v>
      </c>
      <c r="H65" s="24"/>
      <c r="I65" s="24">
        <v>2240000</v>
      </c>
      <c r="J65" s="24">
        <v>31937000</v>
      </c>
      <c r="K65" s="24"/>
      <c r="L65" s="24"/>
      <c r="M65" s="24"/>
      <c r="N65" s="19">
        <f t="shared" si="1"/>
        <v>146982000</v>
      </c>
    </row>
    <row r="66" spans="2:14" ht="19.5" customHeight="1" x14ac:dyDescent="0.25">
      <c r="B66" s="17" t="s">
        <v>75</v>
      </c>
      <c r="C66" s="24">
        <v>68025000</v>
      </c>
      <c r="D66" s="24">
        <v>9339000</v>
      </c>
      <c r="E66" s="24">
        <v>18719000</v>
      </c>
      <c r="F66" s="24">
        <v>0</v>
      </c>
      <c r="G66" s="24">
        <f t="shared" si="0"/>
        <v>18719000</v>
      </c>
      <c r="H66" s="24"/>
      <c r="I66" s="24">
        <v>1970000</v>
      </c>
      <c r="J66" s="24">
        <v>32877000</v>
      </c>
      <c r="K66" s="24"/>
      <c r="L66" s="24"/>
      <c r="M66" s="24"/>
      <c r="N66" s="19">
        <f t="shared" si="1"/>
        <v>130930000</v>
      </c>
    </row>
    <row r="67" spans="2:14" ht="19.5" customHeight="1" x14ac:dyDescent="0.25">
      <c r="B67" s="17" t="s">
        <v>147</v>
      </c>
      <c r="C67" s="24">
        <v>91208000</v>
      </c>
      <c r="D67" s="24">
        <v>12673000</v>
      </c>
      <c r="E67" s="24">
        <v>21657000</v>
      </c>
      <c r="F67" s="24">
        <v>0</v>
      </c>
      <c r="G67" s="24">
        <f t="shared" si="0"/>
        <v>21657000</v>
      </c>
      <c r="H67" s="24"/>
      <c r="I67" s="24">
        <v>2744000</v>
      </c>
      <c r="J67" s="24">
        <v>42252000</v>
      </c>
      <c r="K67" s="24"/>
      <c r="L67" s="24"/>
      <c r="M67" s="24"/>
      <c r="N67" s="19">
        <f t="shared" si="1"/>
        <v>170534000</v>
      </c>
    </row>
    <row r="68" spans="2:14" ht="19.5" customHeight="1" x14ac:dyDescent="0.25">
      <c r="B68" s="17" t="s">
        <v>76</v>
      </c>
      <c r="C68" s="24">
        <v>101153000</v>
      </c>
      <c r="D68" s="24">
        <v>14989000</v>
      </c>
      <c r="E68" s="24">
        <v>24845000</v>
      </c>
      <c r="F68" s="24">
        <v>0</v>
      </c>
      <c r="G68" s="24">
        <f t="shared" si="0"/>
        <v>24845000</v>
      </c>
      <c r="H68" s="24"/>
      <c r="I68" s="24">
        <v>4242000</v>
      </c>
      <c r="J68" s="24">
        <v>37674000</v>
      </c>
      <c r="K68" s="24"/>
      <c r="L68" s="24"/>
      <c r="M68" s="24"/>
      <c r="N68" s="19">
        <f t="shared" si="1"/>
        <v>182903000</v>
      </c>
    </row>
    <row r="69" spans="2:14" ht="19.5" customHeight="1" x14ac:dyDescent="0.25">
      <c r="B69" s="17" t="s">
        <v>77</v>
      </c>
      <c r="C69" s="24">
        <v>86764000</v>
      </c>
      <c r="D69" s="24">
        <v>11136000</v>
      </c>
      <c r="E69" s="24">
        <v>17975000</v>
      </c>
      <c r="F69" s="24">
        <v>0</v>
      </c>
      <c r="G69" s="24">
        <f t="shared" si="0"/>
        <v>17975000</v>
      </c>
      <c r="H69" s="24"/>
      <c r="I69" s="24">
        <v>2446000</v>
      </c>
      <c r="J69" s="24">
        <v>27374000</v>
      </c>
      <c r="K69" s="24"/>
      <c r="L69" s="24"/>
      <c r="M69" s="24"/>
      <c r="N69" s="19">
        <f t="shared" si="1"/>
        <v>145695000</v>
      </c>
    </row>
    <row r="70" spans="2:14" ht="19.5" customHeight="1" x14ac:dyDescent="0.25">
      <c r="B70" s="17" t="s">
        <v>78</v>
      </c>
      <c r="C70" s="24">
        <v>74181000</v>
      </c>
      <c r="D70" s="24">
        <v>10062000</v>
      </c>
      <c r="E70" s="24">
        <v>15356000</v>
      </c>
      <c r="F70" s="24">
        <v>0</v>
      </c>
      <c r="G70" s="24">
        <f t="shared" si="0"/>
        <v>15356000</v>
      </c>
      <c r="H70" s="24"/>
      <c r="I70" s="24">
        <v>2171000</v>
      </c>
      <c r="J70" s="24">
        <v>28801000</v>
      </c>
      <c r="K70" s="24"/>
      <c r="L70" s="24"/>
      <c r="M70" s="24"/>
      <c r="N70" s="19">
        <f t="shared" si="1"/>
        <v>130571000</v>
      </c>
    </row>
    <row r="71" spans="2:14" ht="19.5" customHeight="1" x14ac:dyDescent="0.25">
      <c r="B71" s="17" t="s">
        <v>79</v>
      </c>
      <c r="C71" s="24">
        <v>85010000</v>
      </c>
      <c r="D71" s="24">
        <v>11887000</v>
      </c>
      <c r="E71" s="24">
        <v>23318000</v>
      </c>
      <c r="F71" s="24">
        <v>0</v>
      </c>
      <c r="G71" s="24">
        <f t="shared" si="0"/>
        <v>23318000</v>
      </c>
      <c r="H71" s="24"/>
      <c r="I71" s="24">
        <v>2875000</v>
      </c>
      <c r="J71" s="24">
        <v>35080000</v>
      </c>
      <c r="K71" s="24"/>
      <c r="L71" s="24"/>
      <c r="M71" s="24"/>
      <c r="N71" s="19">
        <f t="shared" si="1"/>
        <v>158170000</v>
      </c>
    </row>
    <row r="72" spans="2:14" ht="19.5" customHeight="1" x14ac:dyDescent="0.25">
      <c r="B72" s="17" t="s">
        <v>80</v>
      </c>
      <c r="C72" s="24">
        <v>64402000</v>
      </c>
      <c r="D72" s="24">
        <v>9061000</v>
      </c>
      <c r="E72" s="24">
        <v>15036000</v>
      </c>
      <c r="F72" s="24">
        <v>0</v>
      </c>
      <c r="G72" s="24">
        <f t="shared" si="0"/>
        <v>15036000</v>
      </c>
      <c r="H72" s="24"/>
      <c r="I72" s="24">
        <v>1926000</v>
      </c>
      <c r="J72" s="24">
        <v>46765000</v>
      </c>
      <c r="K72" s="24"/>
      <c r="L72" s="24"/>
      <c r="M72" s="24"/>
      <c r="N72" s="19">
        <f t="shared" si="1"/>
        <v>137190000</v>
      </c>
    </row>
    <row r="73" spans="2:14" ht="19.5" customHeight="1" x14ac:dyDescent="0.25">
      <c r="B73" s="17" t="s">
        <v>81</v>
      </c>
      <c r="C73" s="24">
        <v>73167000</v>
      </c>
      <c r="D73" s="24">
        <v>10445000</v>
      </c>
      <c r="E73" s="24">
        <v>18476000</v>
      </c>
      <c r="F73" s="24">
        <v>0</v>
      </c>
      <c r="G73" s="24">
        <f t="shared" ref="G73:G141" si="2">E73+F73</f>
        <v>18476000</v>
      </c>
      <c r="H73" s="24"/>
      <c r="I73" s="24">
        <v>2810000</v>
      </c>
      <c r="J73" s="24">
        <v>49371000</v>
      </c>
      <c r="K73" s="24"/>
      <c r="L73" s="24"/>
      <c r="M73" s="24"/>
      <c r="N73" s="19">
        <f t="shared" ref="N73:N140" si="3">SUM(C73,D73,G73,H73,I73,J73,K73,L73,M73)</f>
        <v>154269000</v>
      </c>
    </row>
    <row r="74" spans="2:14" ht="19.5" customHeight="1" x14ac:dyDescent="0.25">
      <c r="B74" s="17" t="s">
        <v>82</v>
      </c>
      <c r="C74" s="24">
        <v>90154000</v>
      </c>
      <c r="D74" s="24">
        <v>12323000</v>
      </c>
      <c r="E74" s="24">
        <v>18493000</v>
      </c>
      <c r="F74" s="24">
        <v>0</v>
      </c>
      <c r="G74" s="24">
        <f t="shared" si="2"/>
        <v>18493000</v>
      </c>
      <c r="H74" s="24"/>
      <c r="I74" s="24">
        <v>2563000</v>
      </c>
      <c r="J74" s="24">
        <v>28860000</v>
      </c>
      <c r="K74" s="24"/>
      <c r="L74" s="24"/>
      <c r="M74" s="24"/>
      <c r="N74" s="19">
        <f t="shared" si="3"/>
        <v>152393000</v>
      </c>
    </row>
    <row r="75" spans="2:14" ht="19.5" customHeight="1" x14ac:dyDescent="0.25">
      <c r="B75" s="17" t="s">
        <v>83</v>
      </c>
      <c r="C75" s="24">
        <v>67117000</v>
      </c>
      <c r="D75" s="24">
        <v>9684000</v>
      </c>
      <c r="E75" s="24">
        <v>16702000</v>
      </c>
      <c r="F75" s="24">
        <v>0</v>
      </c>
      <c r="G75" s="24">
        <f t="shared" si="2"/>
        <v>16702000</v>
      </c>
      <c r="H75" s="24"/>
      <c r="I75" s="24">
        <v>2302000</v>
      </c>
      <c r="J75" s="24">
        <v>33712000</v>
      </c>
      <c r="K75" s="24"/>
      <c r="L75" s="24"/>
      <c r="M75" s="24"/>
      <c r="N75" s="19">
        <f t="shared" si="3"/>
        <v>129517000</v>
      </c>
    </row>
    <row r="76" spans="2:14" ht="19.5" customHeight="1" x14ac:dyDescent="0.25">
      <c r="B76" s="17" t="s">
        <v>84</v>
      </c>
      <c r="C76" s="24">
        <v>48980000</v>
      </c>
      <c r="D76" s="24">
        <v>6980000</v>
      </c>
      <c r="E76" s="24">
        <v>13858000</v>
      </c>
      <c r="F76" s="24">
        <v>0</v>
      </c>
      <c r="G76" s="24">
        <f t="shared" si="2"/>
        <v>13858000</v>
      </c>
      <c r="H76" s="24"/>
      <c r="I76" s="24">
        <v>1800000</v>
      </c>
      <c r="J76" s="24">
        <v>21626000</v>
      </c>
      <c r="K76" s="24"/>
      <c r="L76" s="24"/>
      <c r="M76" s="24"/>
      <c r="N76" s="19">
        <f t="shared" si="3"/>
        <v>93244000</v>
      </c>
    </row>
    <row r="77" spans="2:14" ht="19.5" customHeight="1" x14ac:dyDescent="0.25">
      <c r="B77" s="17" t="s">
        <v>85</v>
      </c>
      <c r="C77" s="24">
        <v>42838000</v>
      </c>
      <c r="D77" s="24">
        <v>5450000</v>
      </c>
      <c r="E77" s="24">
        <v>12977000</v>
      </c>
      <c r="F77" s="24">
        <v>0</v>
      </c>
      <c r="G77" s="24">
        <f t="shared" si="2"/>
        <v>12977000</v>
      </c>
      <c r="H77" s="24"/>
      <c r="I77" s="24">
        <v>1381000</v>
      </c>
      <c r="J77" s="24">
        <v>27377000</v>
      </c>
      <c r="K77" s="24"/>
      <c r="L77" s="24"/>
      <c r="M77" s="24"/>
      <c r="N77" s="19">
        <f t="shared" si="3"/>
        <v>90023000</v>
      </c>
    </row>
    <row r="78" spans="2:14" ht="19.5" customHeight="1" x14ac:dyDescent="0.25">
      <c r="B78" s="17" t="s">
        <v>86</v>
      </c>
      <c r="C78" s="24">
        <v>43855000</v>
      </c>
      <c r="D78" s="24">
        <v>4966000</v>
      </c>
      <c r="E78" s="24">
        <v>15485000</v>
      </c>
      <c r="F78" s="24">
        <v>0</v>
      </c>
      <c r="G78" s="24">
        <f t="shared" si="2"/>
        <v>15485000</v>
      </c>
      <c r="H78" s="24"/>
      <c r="I78" s="24">
        <v>1413000</v>
      </c>
      <c r="J78" s="24">
        <v>27500000</v>
      </c>
      <c r="K78" s="24"/>
      <c r="L78" s="24"/>
      <c r="M78" s="24"/>
      <c r="N78" s="19">
        <f t="shared" si="3"/>
        <v>93219000</v>
      </c>
    </row>
    <row r="79" spans="2:14" ht="19.5" customHeight="1" x14ac:dyDescent="0.25">
      <c r="B79" s="17" t="s">
        <v>87</v>
      </c>
      <c r="C79" s="24">
        <v>45944000</v>
      </c>
      <c r="D79" s="24">
        <v>6486000</v>
      </c>
      <c r="E79" s="24">
        <v>11160000</v>
      </c>
      <c r="F79" s="24">
        <v>0</v>
      </c>
      <c r="G79" s="24">
        <f t="shared" si="2"/>
        <v>11160000</v>
      </c>
      <c r="H79" s="24"/>
      <c r="I79" s="24">
        <v>1539000</v>
      </c>
      <c r="J79" s="24">
        <v>18822000</v>
      </c>
      <c r="K79" s="24"/>
      <c r="L79" s="24"/>
      <c r="M79" s="24"/>
      <c r="N79" s="19">
        <f t="shared" si="3"/>
        <v>83951000</v>
      </c>
    </row>
    <row r="80" spans="2:14" ht="19.5" customHeight="1" x14ac:dyDescent="0.25">
      <c r="B80" s="17" t="s">
        <v>88</v>
      </c>
      <c r="C80" s="24">
        <v>50515000</v>
      </c>
      <c r="D80" s="24">
        <v>5970000</v>
      </c>
      <c r="E80" s="24">
        <v>13450000</v>
      </c>
      <c r="F80" s="24">
        <v>0</v>
      </c>
      <c r="G80" s="24">
        <f t="shared" si="2"/>
        <v>13450000</v>
      </c>
      <c r="H80" s="24"/>
      <c r="I80" s="24">
        <v>1459000</v>
      </c>
      <c r="J80" s="24">
        <v>26236000</v>
      </c>
      <c r="K80" s="24"/>
      <c r="L80" s="24"/>
      <c r="M80" s="24"/>
      <c r="N80" s="19">
        <f t="shared" si="3"/>
        <v>97630000</v>
      </c>
    </row>
    <row r="81" spans="2:14" ht="19.5" customHeight="1" x14ac:dyDescent="0.25">
      <c r="B81" s="17" t="s">
        <v>164</v>
      </c>
      <c r="C81" s="24">
        <v>58138000</v>
      </c>
      <c r="D81" s="24">
        <v>7685000</v>
      </c>
      <c r="E81" s="24">
        <v>11742000</v>
      </c>
      <c r="F81" s="24">
        <v>0</v>
      </c>
      <c r="G81" s="24">
        <f t="shared" si="2"/>
        <v>11742000</v>
      </c>
      <c r="H81" s="24"/>
      <c r="I81" s="24">
        <v>1727000</v>
      </c>
      <c r="J81" s="24">
        <v>33648000</v>
      </c>
      <c r="K81" s="24"/>
      <c r="L81" s="24"/>
      <c r="M81" s="24"/>
      <c r="N81" s="19">
        <f t="shared" si="3"/>
        <v>112940000</v>
      </c>
    </row>
    <row r="82" spans="2:14" ht="19.5" customHeight="1" x14ac:dyDescent="0.25">
      <c r="B82" s="17" t="s">
        <v>89</v>
      </c>
      <c r="C82" s="24">
        <v>107664000</v>
      </c>
      <c r="D82" s="24">
        <v>13605000</v>
      </c>
      <c r="E82" s="24">
        <v>25132000</v>
      </c>
      <c r="F82" s="24">
        <v>0</v>
      </c>
      <c r="G82" s="24">
        <f t="shared" si="2"/>
        <v>25132000</v>
      </c>
      <c r="H82" s="24"/>
      <c r="I82" s="24">
        <v>2645000</v>
      </c>
      <c r="J82" s="24">
        <v>33420000</v>
      </c>
      <c r="K82" s="24"/>
      <c r="L82" s="24"/>
      <c r="M82" s="24"/>
      <c r="N82" s="19">
        <f t="shared" si="3"/>
        <v>182466000</v>
      </c>
    </row>
    <row r="83" spans="2:14" ht="19.5" customHeight="1" thickBot="1" x14ac:dyDescent="0.3">
      <c r="B83" s="63" t="s">
        <v>90</v>
      </c>
      <c r="C83" s="64">
        <v>34390000</v>
      </c>
      <c r="D83" s="64">
        <v>4436000</v>
      </c>
      <c r="E83" s="64">
        <v>12460000</v>
      </c>
      <c r="F83" s="64">
        <v>0</v>
      </c>
      <c r="G83" s="64">
        <f t="shared" si="2"/>
        <v>12460000</v>
      </c>
      <c r="H83" s="64"/>
      <c r="I83" s="64">
        <v>1058000</v>
      </c>
      <c r="J83" s="64">
        <v>24534000</v>
      </c>
      <c r="K83" s="64"/>
      <c r="L83" s="64"/>
      <c r="M83" s="64"/>
      <c r="N83" s="65">
        <f t="shared" si="3"/>
        <v>76878000</v>
      </c>
    </row>
    <row r="84" spans="2:14" ht="19.5" customHeight="1" x14ac:dyDescent="0.25">
      <c r="B84" s="51" t="s">
        <v>91</v>
      </c>
      <c r="C84" s="62">
        <v>59802000</v>
      </c>
      <c r="D84" s="62">
        <v>8329000</v>
      </c>
      <c r="E84" s="62">
        <v>18802000</v>
      </c>
      <c r="F84" s="62">
        <v>0</v>
      </c>
      <c r="G84" s="62">
        <f t="shared" si="2"/>
        <v>18802000</v>
      </c>
      <c r="H84" s="62"/>
      <c r="I84" s="62">
        <v>2036000</v>
      </c>
      <c r="J84" s="62">
        <v>27779000</v>
      </c>
      <c r="K84" s="62"/>
      <c r="L84" s="62"/>
      <c r="M84" s="62"/>
      <c r="N84" s="53">
        <f t="shared" si="3"/>
        <v>116748000</v>
      </c>
    </row>
    <row r="85" spans="2:14" ht="19.5" customHeight="1" x14ac:dyDescent="0.25">
      <c r="B85" s="17" t="s">
        <v>92</v>
      </c>
      <c r="C85" s="24">
        <v>45365000</v>
      </c>
      <c r="D85" s="24">
        <v>5726000</v>
      </c>
      <c r="E85" s="24">
        <v>12084000</v>
      </c>
      <c r="F85" s="24">
        <v>0</v>
      </c>
      <c r="G85" s="24">
        <f t="shared" si="2"/>
        <v>12084000</v>
      </c>
      <c r="H85" s="24"/>
      <c r="I85" s="24">
        <v>1377000</v>
      </c>
      <c r="J85" s="24">
        <v>28401000</v>
      </c>
      <c r="K85" s="24"/>
      <c r="L85" s="24"/>
      <c r="M85" s="24"/>
      <c r="N85" s="19">
        <f t="shared" si="3"/>
        <v>92953000</v>
      </c>
    </row>
    <row r="86" spans="2:14" ht="19.5" customHeight="1" x14ac:dyDescent="0.25">
      <c r="B86" s="17" t="s">
        <v>148</v>
      </c>
      <c r="C86" s="24">
        <v>49810000</v>
      </c>
      <c r="D86" s="24">
        <v>6691000</v>
      </c>
      <c r="E86" s="24">
        <v>14916000</v>
      </c>
      <c r="F86" s="24">
        <v>0</v>
      </c>
      <c r="G86" s="24">
        <f t="shared" si="2"/>
        <v>14916000</v>
      </c>
      <c r="H86" s="24"/>
      <c r="I86" s="24">
        <v>1521000</v>
      </c>
      <c r="J86" s="24">
        <v>31595000</v>
      </c>
      <c r="K86" s="24"/>
      <c r="L86" s="24"/>
      <c r="M86" s="24"/>
      <c r="N86" s="19">
        <f t="shared" si="3"/>
        <v>104533000</v>
      </c>
    </row>
    <row r="87" spans="2:14" ht="19.5" customHeight="1" x14ac:dyDescent="0.25">
      <c r="B87" s="17" t="s">
        <v>93</v>
      </c>
      <c r="C87" s="24">
        <v>42423000</v>
      </c>
      <c r="D87" s="24">
        <v>5049000</v>
      </c>
      <c r="E87" s="24">
        <v>14500000</v>
      </c>
      <c r="F87" s="24">
        <v>0</v>
      </c>
      <c r="G87" s="24">
        <f t="shared" si="2"/>
        <v>14500000</v>
      </c>
      <c r="H87" s="24"/>
      <c r="I87" s="24">
        <v>1320000</v>
      </c>
      <c r="J87" s="24">
        <v>38210000</v>
      </c>
      <c r="K87" s="24"/>
      <c r="L87" s="24"/>
      <c r="M87" s="24"/>
      <c r="N87" s="19">
        <f t="shared" si="3"/>
        <v>101502000</v>
      </c>
    </row>
    <row r="88" spans="2:14" ht="19.5" customHeight="1" x14ac:dyDescent="0.25">
      <c r="B88" s="17" t="s">
        <v>94</v>
      </c>
      <c r="C88" s="24">
        <v>59614000</v>
      </c>
      <c r="D88" s="24">
        <v>7768000</v>
      </c>
      <c r="E88" s="24">
        <v>17150000</v>
      </c>
      <c r="F88" s="24">
        <v>0</v>
      </c>
      <c r="G88" s="24">
        <f t="shared" si="2"/>
        <v>17150000</v>
      </c>
      <c r="H88" s="24"/>
      <c r="I88" s="24">
        <v>1774000</v>
      </c>
      <c r="J88" s="24">
        <v>28515000</v>
      </c>
      <c r="K88" s="24"/>
      <c r="L88" s="24"/>
      <c r="M88" s="24"/>
      <c r="N88" s="19">
        <f t="shared" si="3"/>
        <v>114821000</v>
      </c>
    </row>
    <row r="89" spans="2:14" ht="19.5" customHeight="1" x14ac:dyDescent="0.25">
      <c r="B89" s="17" t="s">
        <v>95</v>
      </c>
      <c r="C89" s="24">
        <v>41937000</v>
      </c>
      <c r="D89" s="24">
        <v>5854000</v>
      </c>
      <c r="E89" s="24">
        <v>12265000</v>
      </c>
      <c r="F89" s="24">
        <v>0</v>
      </c>
      <c r="G89" s="24">
        <f t="shared" si="2"/>
        <v>12265000</v>
      </c>
      <c r="H89" s="24"/>
      <c r="I89" s="24">
        <v>1619000</v>
      </c>
      <c r="J89" s="24">
        <v>29617000</v>
      </c>
      <c r="K89" s="24"/>
      <c r="L89" s="24"/>
      <c r="M89" s="24"/>
      <c r="N89" s="19">
        <f t="shared" si="3"/>
        <v>91292000</v>
      </c>
    </row>
    <row r="90" spans="2:14" ht="19.5" customHeight="1" x14ac:dyDescent="0.25">
      <c r="B90" s="17" t="s">
        <v>96</v>
      </c>
      <c r="C90" s="24">
        <v>60628000</v>
      </c>
      <c r="D90" s="24">
        <v>7070000</v>
      </c>
      <c r="E90" s="24">
        <v>12171000</v>
      </c>
      <c r="F90" s="24">
        <v>0</v>
      </c>
      <c r="G90" s="24">
        <f t="shared" si="2"/>
        <v>12171000</v>
      </c>
      <c r="H90" s="24"/>
      <c r="I90" s="24">
        <v>1568000</v>
      </c>
      <c r="J90" s="24">
        <v>33933000</v>
      </c>
      <c r="K90" s="24"/>
      <c r="L90" s="24"/>
      <c r="M90" s="24"/>
      <c r="N90" s="19">
        <f t="shared" si="3"/>
        <v>115370000</v>
      </c>
    </row>
    <row r="91" spans="2:14" ht="19.5" customHeight="1" x14ac:dyDescent="0.25">
      <c r="B91" s="17" t="s">
        <v>97</v>
      </c>
      <c r="C91" s="24">
        <v>47093000</v>
      </c>
      <c r="D91" s="24">
        <v>5307000</v>
      </c>
      <c r="E91" s="24">
        <v>13880000</v>
      </c>
      <c r="F91" s="24">
        <v>0</v>
      </c>
      <c r="G91" s="24">
        <f t="shared" si="2"/>
        <v>13880000</v>
      </c>
      <c r="H91" s="24"/>
      <c r="I91" s="24">
        <v>1394000</v>
      </c>
      <c r="J91" s="24">
        <v>27907000</v>
      </c>
      <c r="K91" s="24"/>
      <c r="L91" s="24"/>
      <c r="M91" s="24"/>
      <c r="N91" s="19">
        <f t="shared" si="3"/>
        <v>95581000</v>
      </c>
    </row>
    <row r="92" spans="2:14" ht="19.5" customHeight="1" x14ac:dyDescent="0.25">
      <c r="B92" s="17" t="s">
        <v>98</v>
      </c>
      <c r="C92" s="24">
        <v>50797000</v>
      </c>
      <c r="D92" s="24">
        <v>6585000</v>
      </c>
      <c r="E92" s="24">
        <v>13025000</v>
      </c>
      <c r="F92" s="24">
        <v>0</v>
      </c>
      <c r="G92" s="24">
        <f t="shared" si="2"/>
        <v>13025000</v>
      </c>
      <c r="H92" s="24"/>
      <c r="I92" s="24">
        <v>1458000</v>
      </c>
      <c r="J92" s="24">
        <v>29667000</v>
      </c>
      <c r="K92" s="24"/>
      <c r="L92" s="24"/>
      <c r="M92" s="24"/>
      <c r="N92" s="19">
        <f t="shared" si="3"/>
        <v>101532000</v>
      </c>
    </row>
    <row r="93" spans="2:14" ht="19.5" customHeight="1" x14ac:dyDescent="0.25">
      <c r="B93" s="17" t="s">
        <v>99</v>
      </c>
      <c r="C93" s="24">
        <v>50784000</v>
      </c>
      <c r="D93" s="24">
        <v>5867000</v>
      </c>
      <c r="E93" s="24">
        <v>14195000</v>
      </c>
      <c r="F93" s="24">
        <v>0</v>
      </c>
      <c r="G93" s="24">
        <f t="shared" si="2"/>
        <v>14195000</v>
      </c>
      <c r="H93" s="24"/>
      <c r="I93" s="24">
        <v>1332000</v>
      </c>
      <c r="J93" s="24">
        <v>26063000</v>
      </c>
      <c r="K93" s="24"/>
      <c r="L93" s="24"/>
      <c r="M93" s="24"/>
      <c r="N93" s="19">
        <f t="shared" si="3"/>
        <v>98241000</v>
      </c>
    </row>
    <row r="94" spans="2:14" ht="19.5" customHeight="1" x14ac:dyDescent="0.25">
      <c r="B94" s="17" t="s">
        <v>100</v>
      </c>
      <c r="C94" s="24">
        <v>31908000</v>
      </c>
      <c r="D94" s="24">
        <v>3864000</v>
      </c>
      <c r="E94" s="24">
        <v>10952000</v>
      </c>
      <c r="F94" s="24">
        <v>0</v>
      </c>
      <c r="G94" s="24">
        <f t="shared" si="2"/>
        <v>10952000</v>
      </c>
      <c r="H94" s="24"/>
      <c r="I94" s="24">
        <v>955000</v>
      </c>
      <c r="J94" s="24">
        <v>30569000</v>
      </c>
      <c r="K94" s="24"/>
      <c r="L94" s="24"/>
      <c r="M94" s="24"/>
      <c r="N94" s="19">
        <f t="shared" si="3"/>
        <v>78248000</v>
      </c>
    </row>
    <row r="95" spans="2:14" ht="19.5" customHeight="1" x14ac:dyDescent="0.25">
      <c r="B95" s="17" t="s">
        <v>101</v>
      </c>
      <c r="C95" s="24">
        <v>51503000</v>
      </c>
      <c r="D95" s="24">
        <v>6524000</v>
      </c>
      <c r="E95" s="24">
        <v>10872000</v>
      </c>
      <c r="F95" s="24">
        <v>0</v>
      </c>
      <c r="G95" s="24">
        <f t="shared" si="2"/>
        <v>10872000</v>
      </c>
      <c r="H95" s="24"/>
      <c r="I95" s="24">
        <v>1455000</v>
      </c>
      <c r="J95" s="24">
        <v>30625000</v>
      </c>
      <c r="K95" s="24"/>
      <c r="L95" s="24"/>
      <c r="M95" s="24"/>
      <c r="N95" s="19">
        <f t="shared" si="3"/>
        <v>100979000</v>
      </c>
    </row>
    <row r="96" spans="2:14" ht="19.5" customHeight="1" x14ac:dyDescent="0.25">
      <c r="B96" s="17" t="s">
        <v>102</v>
      </c>
      <c r="C96" s="24">
        <v>33919000</v>
      </c>
      <c r="D96" s="24">
        <v>3958000</v>
      </c>
      <c r="E96" s="24">
        <v>11519000</v>
      </c>
      <c r="F96" s="24">
        <v>0</v>
      </c>
      <c r="G96" s="24">
        <f t="shared" si="2"/>
        <v>11519000</v>
      </c>
      <c r="H96" s="24"/>
      <c r="I96" s="24">
        <v>1098000</v>
      </c>
      <c r="J96" s="24">
        <v>36225000</v>
      </c>
      <c r="K96" s="24"/>
      <c r="L96" s="24"/>
      <c r="M96" s="24"/>
      <c r="N96" s="19">
        <f t="shared" si="3"/>
        <v>86719000</v>
      </c>
    </row>
    <row r="97" spans="2:14" ht="19.5" customHeight="1" x14ac:dyDescent="0.25">
      <c r="B97" s="17" t="s">
        <v>103</v>
      </c>
      <c r="C97" s="24">
        <v>59406000</v>
      </c>
      <c r="D97" s="24">
        <v>7046000</v>
      </c>
      <c r="E97" s="24">
        <v>18137000</v>
      </c>
      <c r="F97" s="24">
        <v>0</v>
      </c>
      <c r="G97" s="24">
        <f t="shared" si="2"/>
        <v>18137000</v>
      </c>
      <c r="H97" s="24"/>
      <c r="I97" s="24">
        <v>1701000</v>
      </c>
      <c r="J97" s="24">
        <v>27945000</v>
      </c>
      <c r="K97" s="24"/>
      <c r="L97" s="24"/>
      <c r="M97" s="24"/>
      <c r="N97" s="19">
        <f t="shared" si="3"/>
        <v>114235000</v>
      </c>
    </row>
    <row r="98" spans="2:14" ht="19.5" customHeight="1" x14ac:dyDescent="0.25">
      <c r="B98" s="17" t="s">
        <v>104</v>
      </c>
      <c r="C98" s="24">
        <v>26725000</v>
      </c>
      <c r="D98" s="24">
        <v>3206000</v>
      </c>
      <c r="E98" s="24">
        <v>10154000</v>
      </c>
      <c r="F98" s="24">
        <v>0</v>
      </c>
      <c r="G98" s="24">
        <f t="shared" si="2"/>
        <v>10154000</v>
      </c>
      <c r="H98" s="24"/>
      <c r="I98" s="24">
        <v>918000</v>
      </c>
      <c r="J98" s="24">
        <v>16550000</v>
      </c>
      <c r="K98" s="24"/>
      <c r="L98" s="24"/>
      <c r="M98" s="24"/>
      <c r="N98" s="19">
        <f t="shared" si="3"/>
        <v>57553000</v>
      </c>
    </row>
    <row r="99" spans="2:14" ht="19.5" customHeight="1" x14ac:dyDescent="0.25">
      <c r="B99" s="17" t="s">
        <v>105</v>
      </c>
      <c r="C99" s="24">
        <v>34234000</v>
      </c>
      <c r="D99" s="24">
        <v>4132000</v>
      </c>
      <c r="E99" s="24">
        <v>11786000</v>
      </c>
      <c r="F99" s="24">
        <v>0</v>
      </c>
      <c r="G99" s="24">
        <f t="shared" si="2"/>
        <v>11786000</v>
      </c>
      <c r="H99" s="24"/>
      <c r="I99" s="24">
        <v>1050000</v>
      </c>
      <c r="J99" s="24">
        <v>20188000</v>
      </c>
      <c r="K99" s="24"/>
      <c r="L99" s="24"/>
      <c r="M99" s="24"/>
      <c r="N99" s="19">
        <f t="shared" si="3"/>
        <v>71390000</v>
      </c>
    </row>
    <row r="100" spans="2:14" ht="19.5" customHeight="1" x14ac:dyDescent="0.25">
      <c r="B100" s="17" t="s">
        <v>106</v>
      </c>
      <c r="C100" s="24">
        <v>26751000</v>
      </c>
      <c r="D100" s="24">
        <v>3171000</v>
      </c>
      <c r="E100" s="24">
        <v>9247000</v>
      </c>
      <c r="F100" s="24">
        <v>0</v>
      </c>
      <c r="G100" s="24">
        <f t="shared" si="2"/>
        <v>9247000</v>
      </c>
      <c r="H100" s="24"/>
      <c r="I100" s="24">
        <v>935000</v>
      </c>
      <c r="J100" s="24">
        <v>30807000</v>
      </c>
      <c r="K100" s="24"/>
      <c r="L100" s="24"/>
      <c r="M100" s="24"/>
      <c r="N100" s="19">
        <f t="shared" si="3"/>
        <v>70911000</v>
      </c>
    </row>
    <row r="101" spans="2:14" ht="19.5" customHeight="1" x14ac:dyDescent="0.25">
      <c r="B101" s="17" t="s">
        <v>220</v>
      </c>
      <c r="C101" s="24">
        <v>41876000</v>
      </c>
      <c r="D101" s="24">
        <v>4922000</v>
      </c>
      <c r="E101" s="24">
        <v>9414000</v>
      </c>
      <c r="F101" s="24">
        <v>0</v>
      </c>
      <c r="G101" s="24">
        <f t="shared" si="2"/>
        <v>9414000</v>
      </c>
      <c r="H101" s="24"/>
      <c r="I101" s="24">
        <v>1242000</v>
      </c>
      <c r="J101" s="24">
        <v>30090000</v>
      </c>
      <c r="K101" s="24"/>
      <c r="L101" s="24"/>
      <c r="M101" s="24"/>
      <c r="N101" s="19">
        <f t="shared" si="3"/>
        <v>87544000</v>
      </c>
    </row>
    <row r="102" spans="2:14" ht="19.5" customHeight="1" x14ac:dyDescent="0.25">
      <c r="B102" s="17" t="s">
        <v>107</v>
      </c>
      <c r="C102" s="24">
        <v>47642000</v>
      </c>
      <c r="D102" s="24">
        <v>6061000</v>
      </c>
      <c r="E102" s="24">
        <v>8738000</v>
      </c>
      <c r="F102" s="24">
        <v>0</v>
      </c>
      <c r="G102" s="24">
        <f t="shared" si="2"/>
        <v>8738000</v>
      </c>
      <c r="H102" s="24"/>
      <c r="I102" s="24">
        <v>1509000</v>
      </c>
      <c r="J102" s="24">
        <v>28517000</v>
      </c>
      <c r="K102" s="24"/>
      <c r="L102" s="24"/>
      <c r="M102" s="24"/>
      <c r="N102" s="19">
        <f t="shared" si="3"/>
        <v>92467000</v>
      </c>
    </row>
    <row r="103" spans="2:14" ht="19.5" customHeight="1" x14ac:dyDescent="0.25">
      <c r="B103" s="17" t="s">
        <v>108</v>
      </c>
      <c r="C103" s="24">
        <v>11880000</v>
      </c>
      <c r="D103" s="24">
        <v>1703000</v>
      </c>
      <c r="E103" s="24">
        <v>7190000</v>
      </c>
      <c r="F103" s="24">
        <v>0</v>
      </c>
      <c r="G103" s="24">
        <f t="shared" si="2"/>
        <v>7190000</v>
      </c>
      <c r="H103" s="24"/>
      <c r="I103" s="24">
        <v>643000</v>
      </c>
      <c r="J103" s="24">
        <v>32203000</v>
      </c>
      <c r="K103" s="24"/>
      <c r="L103" s="24"/>
      <c r="M103" s="24"/>
      <c r="N103" s="19">
        <f t="shared" si="3"/>
        <v>53619000</v>
      </c>
    </row>
    <row r="104" spans="2:14" ht="19.5" customHeight="1" x14ac:dyDescent="0.25">
      <c r="B104" s="17" t="s">
        <v>221</v>
      </c>
      <c r="C104" s="24">
        <v>89962000</v>
      </c>
      <c r="D104" s="24">
        <v>13003000</v>
      </c>
      <c r="E104" s="24">
        <v>12498000</v>
      </c>
      <c r="F104" s="24">
        <v>0</v>
      </c>
      <c r="G104" s="24">
        <f t="shared" si="2"/>
        <v>12498000</v>
      </c>
      <c r="H104" s="24"/>
      <c r="I104" s="24">
        <v>2382000</v>
      </c>
      <c r="J104" s="24">
        <v>41547000</v>
      </c>
      <c r="K104" s="24"/>
      <c r="L104" s="24"/>
      <c r="M104" s="24"/>
      <c r="N104" s="19">
        <f t="shared" si="3"/>
        <v>159392000</v>
      </c>
    </row>
    <row r="105" spans="2:14" ht="19.5" customHeight="1" x14ac:dyDescent="0.25">
      <c r="B105" s="17" t="s">
        <v>109</v>
      </c>
      <c r="C105" s="24">
        <v>20011000</v>
      </c>
      <c r="D105" s="24">
        <v>2928000</v>
      </c>
      <c r="E105" s="24">
        <v>8885000</v>
      </c>
      <c r="F105" s="24">
        <v>0</v>
      </c>
      <c r="G105" s="24">
        <f t="shared" si="2"/>
        <v>8885000</v>
      </c>
      <c r="H105" s="24"/>
      <c r="I105" s="24">
        <v>684000</v>
      </c>
      <c r="J105" s="24">
        <v>24674000</v>
      </c>
      <c r="K105" s="24"/>
      <c r="L105" s="24"/>
      <c r="M105" s="24"/>
      <c r="N105" s="19">
        <f t="shared" si="3"/>
        <v>57182000</v>
      </c>
    </row>
    <row r="106" spans="2:14" ht="19.5" customHeight="1" x14ac:dyDescent="0.25">
      <c r="B106" s="17" t="s">
        <v>110</v>
      </c>
      <c r="C106" s="24">
        <v>39766000</v>
      </c>
      <c r="D106" s="24">
        <v>5927000</v>
      </c>
      <c r="E106" s="24">
        <v>10407000</v>
      </c>
      <c r="F106" s="24">
        <v>0</v>
      </c>
      <c r="G106" s="24">
        <f t="shared" si="2"/>
        <v>10407000</v>
      </c>
      <c r="H106" s="24"/>
      <c r="I106" s="24">
        <v>1353000</v>
      </c>
      <c r="J106" s="24">
        <v>34895000</v>
      </c>
      <c r="K106" s="24"/>
      <c r="L106" s="24"/>
      <c r="M106" s="24"/>
      <c r="N106" s="19">
        <f t="shared" si="3"/>
        <v>92348000</v>
      </c>
    </row>
    <row r="107" spans="2:14" ht="19.5" customHeight="1" x14ac:dyDescent="0.25">
      <c r="B107" s="17" t="s">
        <v>111</v>
      </c>
      <c r="C107" s="24">
        <v>69506000</v>
      </c>
      <c r="D107" s="24">
        <v>10368000</v>
      </c>
      <c r="E107" s="24">
        <v>12697000</v>
      </c>
      <c r="F107" s="24">
        <v>0</v>
      </c>
      <c r="G107" s="24">
        <f t="shared" si="2"/>
        <v>12697000</v>
      </c>
      <c r="H107" s="24"/>
      <c r="I107" s="24">
        <v>2225000</v>
      </c>
      <c r="J107" s="24">
        <v>53328000</v>
      </c>
      <c r="K107" s="24"/>
      <c r="L107" s="24"/>
      <c r="M107" s="24"/>
      <c r="N107" s="19">
        <f t="shared" si="3"/>
        <v>148124000</v>
      </c>
    </row>
    <row r="108" spans="2:14" ht="19.5" customHeight="1" x14ac:dyDescent="0.25">
      <c r="B108" s="17" t="s">
        <v>149</v>
      </c>
      <c r="C108" s="24">
        <v>171116000</v>
      </c>
      <c r="D108" s="24">
        <v>26858000</v>
      </c>
      <c r="E108" s="24">
        <v>19064000</v>
      </c>
      <c r="F108" s="24">
        <v>0</v>
      </c>
      <c r="G108" s="24">
        <f t="shared" si="2"/>
        <v>19064000</v>
      </c>
      <c r="H108" s="24"/>
      <c r="I108" s="24">
        <v>8264000</v>
      </c>
      <c r="J108" s="24">
        <v>79857000</v>
      </c>
      <c r="K108" s="24"/>
      <c r="L108" s="24"/>
      <c r="M108" s="24"/>
      <c r="N108" s="19">
        <f t="shared" si="3"/>
        <v>305159000</v>
      </c>
    </row>
    <row r="109" spans="2:14" ht="19.5" customHeight="1" x14ac:dyDescent="0.25">
      <c r="B109" s="17" t="s">
        <v>150</v>
      </c>
      <c r="C109" s="24">
        <v>20190000</v>
      </c>
      <c r="D109" s="24">
        <v>3124000</v>
      </c>
      <c r="E109" s="24">
        <v>7822000</v>
      </c>
      <c r="F109" s="24">
        <v>0</v>
      </c>
      <c r="G109" s="24">
        <f t="shared" si="2"/>
        <v>7822000</v>
      </c>
      <c r="H109" s="24"/>
      <c r="I109" s="24">
        <v>758000</v>
      </c>
      <c r="J109" s="24">
        <v>51663000</v>
      </c>
      <c r="K109" s="24"/>
      <c r="L109" s="24"/>
      <c r="M109" s="24"/>
      <c r="N109" s="19">
        <f t="shared" si="3"/>
        <v>83557000</v>
      </c>
    </row>
    <row r="110" spans="2:14" ht="19.5" customHeight="1" x14ac:dyDescent="0.25">
      <c r="B110" s="17" t="s">
        <v>112</v>
      </c>
      <c r="C110" s="24">
        <v>17552000</v>
      </c>
      <c r="D110" s="24">
        <v>2129000</v>
      </c>
      <c r="E110" s="24">
        <v>8367000</v>
      </c>
      <c r="F110" s="24">
        <v>0</v>
      </c>
      <c r="G110" s="24">
        <f t="shared" si="2"/>
        <v>8367000</v>
      </c>
      <c r="H110" s="24"/>
      <c r="I110" s="24">
        <v>669000</v>
      </c>
      <c r="J110" s="24">
        <v>37201000</v>
      </c>
      <c r="K110" s="24"/>
      <c r="L110" s="24"/>
      <c r="M110" s="24"/>
      <c r="N110" s="19">
        <f t="shared" si="3"/>
        <v>65918000</v>
      </c>
    </row>
    <row r="111" spans="2:14" ht="19.5" customHeight="1" x14ac:dyDescent="0.25">
      <c r="B111" s="17" t="s">
        <v>151</v>
      </c>
      <c r="C111" s="24">
        <v>22628000</v>
      </c>
      <c r="D111" s="24">
        <v>3236000</v>
      </c>
      <c r="E111" s="24">
        <v>8221000</v>
      </c>
      <c r="F111" s="24">
        <v>0</v>
      </c>
      <c r="G111" s="24">
        <f t="shared" si="2"/>
        <v>8221000</v>
      </c>
      <c r="H111" s="24"/>
      <c r="I111" s="24">
        <v>824000</v>
      </c>
      <c r="J111" s="24">
        <v>38695000</v>
      </c>
      <c r="K111" s="24"/>
      <c r="L111" s="24"/>
      <c r="M111" s="24"/>
      <c r="N111" s="19">
        <f t="shared" si="3"/>
        <v>73604000</v>
      </c>
    </row>
    <row r="112" spans="2:14" ht="19.5" customHeight="1" x14ac:dyDescent="0.25">
      <c r="B112" s="17" t="s">
        <v>157</v>
      </c>
      <c r="C112" s="24">
        <v>11956000</v>
      </c>
      <c r="D112" s="24">
        <v>1723000</v>
      </c>
      <c r="E112" s="24">
        <v>12638000</v>
      </c>
      <c r="F112" s="24">
        <v>0</v>
      </c>
      <c r="G112" s="24">
        <f t="shared" ref="G112:G115" si="4">E112+F112</f>
        <v>12638000</v>
      </c>
      <c r="H112" s="24"/>
      <c r="I112" s="24">
        <v>615000</v>
      </c>
      <c r="J112" s="24">
        <v>33876000</v>
      </c>
      <c r="K112" s="24"/>
      <c r="L112" s="24"/>
      <c r="M112" s="24"/>
      <c r="N112" s="19">
        <f t="shared" si="3"/>
        <v>60808000</v>
      </c>
    </row>
    <row r="113" spans="2:14" ht="19.5" customHeight="1" x14ac:dyDescent="0.25">
      <c r="B113" s="17" t="s">
        <v>211</v>
      </c>
      <c r="C113" s="24">
        <v>37172000</v>
      </c>
      <c r="D113" s="24">
        <v>6661000</v>
      </c>
      <c r="E113" s="24">
        <v>16496000</v>
      </c>
      <c r="F113" s="24">
        <v>0</v>
      </c>
      <c r="G113" s="24">
        <f t="shared" si="4"/>
        <v>16496000</v>
      </c>
      <c r="H113" s="24"/>
      <c r="I113" s="24">
        <v>5188000</v>
      </c>
      <c r="J113" s="24">
        <v>39155000</v>
      </c>
      <c r="K113" s="24"/>
      <c r="L113" s="24"/>
      <c r="M113" s="24"/>
      <c r="N113" s="19">
        <f t="shared" ref="N113:N116" si="5">SUM(C113,D113,G113,H113,I113,J113,K113,L113,M113)</f>
        <v>104672000</v>
      </c>
    </row>
    <row r="114" spans="2:14" ht="19.5" customHeight="1" x14ac:dyDescent="0.25">
      <c r="B114" s="17" t="s">
        <v>212</v>
      </c>
      <c r="C114" s="24">
        <v>14307000</v>
      </c>
      <c r="D114" s="24">
        <v>1985000</v>
      </c>
      <c r="E114" s="24">
        <v>12287000</v>
      </c>
      <c r="F114" s="24">
        <v>0</v>
      </c>
      <c r="G114" s="24">
        <f t="shared" si="4"/>
        <v>12287000</v>
      </c>
      <c r="H114" s="24"/>
      <c r="I114" s="24">
        <v>1117000</v>
      </c>
      <c r="J114" s="24">
        <v>10265000</v>
      </c>
      <c r="K114" s="24"/>
      <c r="L114" s="24"/>
      <c r="M114" s="24"/>
      <c r="N114" s="19">
        <f t="shared" si="5"/>
        <v>39961000</v>
      </c>
    </row>
    <row r="115" spans="2:14" ht="19.5" customHeight="1" x14ac:dyDescent="0.25">
      <c r="B115" s="17" t="s">
        <v>213</v>
      </c>
      <c r="C115" s="24">
        <v>24881000</v>
      </c>
      <c r="D115" s="24">
        <v>3592000</v>
      </c>
      <c r="E115" s="24">
        <v>15692000</v>
      </c>
      <c r="F115" s="24">
        <v>0</v>
      </c>
      <c r="G115" s="24">
        <f t="shared" si="4"/>
        <v>15692000</v>
      </c>
      <c r="H115" s="24"/>
      <c r="I115" s="24">
        <v>1660000</v>
      </c>
      <c r="J115" s="24">
        <v>13117000</v>
      </c>
      <c r="K115" s="24"/>
      <c r="L115" s="24"/>
      <c r="M115" s="24"/>
      <c r="N115" s="19">
        <f t="shared" si="5"/>
        <v>58942000</v>
      </c>
    </row>
    <row r="116" spans="2:14" ht="19.5" customHeight="1" x14ac:dyDescent="0.25">
      <c r="B116" s="17" t="s">
        <v>214</v>
      </c>
      <c r="C116" s="24">
        <v>10306000</v>
      </c>
      <c r="D116" s="24">
        <v>1364000</v>
      </c>
      <c r="E116" s="24">
        <v>13164000</v>
      </c>
      <c r="F116" s="24">
        <v>0</v>
      </c>
      <c r="G116" s="24">
        <f t="shared" ref="G116" si="6">E116+F116</f>
        <v>13164000</v>
      </c>
      <c r="H116" s="24"/>
      <c r="I116" s="24">
        <v>3074000</v>
      </c>
      <c r="J116" s="24">
        <v>10265000</v>
      </c>
      <c r="K116" s="24"/>
      <c r="L116" s="24"/>
      <c r="M116" s="24"/>
      <c r="N116" s="19">
        <f t="shared" si="5"/>
        <v>38173000</v>
      </c>
    </row>
    <row r="117" spans="2:14" ht="19.5" customHeight="1" x14ac:dyDescent="0.25">
      <c r="B117" s="25" t="s">
        <v>113</v>
      </c>
      <c r="C117" s="24">
        <v>231120000</v>
      </c>
      <c r="D117" s="24">
        <v>2719000</v>
      </c>
      <c r="E117" s="24">
        <v>202223000</v>
      </c>
      <c r="F117" s="24">
        <v>0</v>
      </c>
      <c r="G117" s="24">
        <f t="shared" si="2"/>
        <v>202223000</v>
      </c>
      <c r="H117" s="24"/>
      <c r="I117" s="24">
        <v>470000</v>
      </c>
      <c r="J117" s="24">
        <v>2423000</v>
      </c>
      <c r="K117" s="24">
        <v>0</v>
      </c>
      <c r="L117" s="24">
        <v>0</v>
      </c>
      <c r="M117" s="24"/>
      <c r="N117" s="19">
        <f t="shared" si="3"/>
        <v>438955000</v>
      </c>
    </row>
    <row r="118" spans="2:14" ht="19.5" customHeight="1" x14ac:dyDescent="0.25">
      <c r="B118" s="17" t="s">
        <v>114</v>
      </c>
      <c r="C118" s="24">
        <v>5847000</v>
      </c>
      <c r="D118" s="24">
        <v>1005000</v>
      </c>
      <c r="E118" s="24">
        <v>4806000</v>
      </c>
      <c r="F118" s="24">
        <v>0</v>
      </c>
      <c r="G118" s="24">
        <f t="shared" si="2"/>
        <v>4806000</v>
      </c>
      <c r="H118" s="24"/>
      <c r="I118" s="24">
        <v>379000</v>
      </c>
      <c r="J118" s="24">
        <v>484000</v>
      </c>
      <c r="K118" s="24">
        <v>0</v>
      </c>
      <c r="L118" s="24">
        <v>0</v>
      </c>
      <c r="M118" s="24"/>
      <c r="N118" s="19">
        <f t="shared" si="3"/>
        <v>12521000</v>
      </c>
    </row>
    <row r="119" spans="2:14" ht="19.5" customHeight="1" x14ac:dyDescent="0.25">
      <c r="B119" s="17" t="s">
        <v>115</v>
      </c>
      <c r="C119" s="24">
        <v>2658000</v>
      </c>
      <c r="D119" s="24">
        <v>418000</v>
      </c>
      <c r="E119" s="24">
        <v>2114000</v>
      </c>
      <c r="F119" s="24">
        <v>0</v>
      </c>
      <c r="G119" s="24">
        <f t="shared" si="2"/>
        <v>2114000</v>
      </c>
      <c r="H119" s="24"/>
      <c r="I119" s="24">
        <v>311000</v>
      </c>
      <c r="J119" s="24"/>
      <c r="K119" s="24">
        <v>0</v>
      </c>
      <c r="L119" s="24">
        <v>0</v>
      </c>
      <c r="M119" s="24"/>
      <c r="N119" s="19">
        <f t="shared" si="3"/>
        <v>5501000</v>
      </c>
    </row>
    <row r="120" spans="2:14" ht="19.5" customHeight="1" x14ac:dyDescent="0.25">
      <c r="B120" s="17" t="s">
        <v>116</v>
      </c>
      <c r="C120" s="24">
        <v>2413000</v>
      </c>
      <c r="D120" s="24">
        <v>396000</v>
      </c>
      <c r="E120" s="24">
        <v>2194000</v>
      </c>
      <c r="F120" s="24">
        <v>0</v>
      </c>
      <c r="G120" s="24">
        <f t="shared" si="2"/>
        <v>2194000</v>
      </c>
      <c r="H120" s="24"/>
      <c r="I120" s="24">
        <v>286000</v>
      </c>
      <c r="J120" s="24"/>
      <c r="K120" s="24">
        <v>0</v>
      </c>
      <c r="L120" s="24">
        <v>0</v>
      </c>
      <c r="M120" s="24"/>
      <c r="N120" s="19">
        <f t="shared" si="3"/>
        <v>5289000</v>
      </c>
    </row>
    <row r="121" spans="2:14" ht="19.5" customHeight="1" x14ac:dyDescent="0.25">
      <c r="B121" s="17" t="s">
        <v>117</v>
      </c>
      <c r="C121" s="24">
        <v>3353000</v>
      </c>
      <c r="D121" s="24">
        <v>535000</v>
      </c>
      <c r="E121" s="24">
        <v>10180000</v>
      </c>
      <c r="F121" s="24">
        <v>0</v>
      </c>
      <c r="G121" s="24">
        <f t="shared" si="2"/>
        <v>10180000</v>
      </c>
      <c r="H121" s="24"/>
      <c r="I121" s="24">
        <v>977000</v>
      </c>
      <c r="J121" s="24">
        <v>1817000</v>
      </c>
      <c r="K121" s="24">
        <v>0</v>
      </c>
      <c r="L121" s="24">
        <v>0</v>
      </c>
      <c r="M121" s="24"/>
      <c r="N121" s="19">
        <f t="shared" si="3"/>
        <v>16862000</v>
      </c>
    </row>
    <row r="122" spans="2:14" ht="19.5" customHeight="1" x14ac:dyDescent="0.25">
      <c r="B122" s="17" t="s">
        <v>118</v>
      </c>
      <c r="C122" s="24">
        <v>3801000</v>
      </c>
      <c r="D122" s="24">
        <v>573000</v>
      </c>
      <c r="E122" s="24">
        <v>5567000</v>
      </c>
      <c r="F122" s="24">
        <v>0</v>
      </c>
      <c r="G122" s="24">
        <f t="shared" si="2"/>
        <v>5567000</v>
      </c>
      <c r="H122" s="24"/>
      <c r="I122" s="24">
        <v>185000</v>
      </c>
      <c r="J122" s="24">
        <v>1361000</v>
      </c>
      <c r="K122" s="24">
        <v>0</v>
      </c>
      <c r="L122" s="24">
        <v>0</v>
      </c>
      <c r="M122" s="24"/>
      <c r="N122" s="19">
        <f t="shared" si="3"/>
        <v>11487000</v>
      </c>
    </row>
    <row r="123" spans="2:14" ht="19.5" customHeight="1" x14ac:dyDescent="0.25">
      <c r="B123" s="17" t="s">
        <v>119</v>
      </c>
      <c r="C123" s="24">
        <v>9800000</v>
      </c>
      <c r="D123" s="24">
        <v>1539000</v>
      </c>
      <c r="E123" s="24">
        <v>4411000</v>
      </c>
      <c r="F123" s="24">
        <v>0</v>
      </c>
      <c r="G123" s="24">
        <f t="shared" si="2"/>
        <v>4411000</v>
      </c>
      <c r="H123" s="24"/>
      <c r="I123" s="24">
        <v>1645000</v>
      </c>
      <c r="J123" s="24">
        <v>2526000</v>
      </c>
      <c r="K123" s="24">
        <v>0</v>
      </c>
      <c r="L123" s="24">
        <v>0</v>
      </c>
      <c r="M123" s="24"/>
      <c r="N123" s="19">
        <f t="shared" si="3"/>
        <v>19921000</v>
      </c>
    </row>
    <row r="124" spans="2:14" ht="19.5" customHeight="1" x14ac:dyDescent="0.25">
      <c r="B124" s="17" t="s">
        <v>120</v>
      </c>
      <c r="C124" s="24">
        <v>451344000</v>
      </c>
      <c r="D124" s="24">
        <v>96111000</v>
      </c>
      <c r="E124" s="24">
        <v>343982000</v>
      </c>
      <c r="F124" s="24">
        <v>0</v>
      </c>
      <c r="G124" s="24">
        <f t="shared" si="2"/>
        <v>343982000</v>
      </c>
      <c r="H124" s="24"/>
      <c r="I124" s="24">
        <v>387840000</v>
      </c>
      <c r="J124" s="24">
        <v>318807000</v>
      </c>
      <c r="K124" s="24">
        <v>1479209000</v>
      </c>
      <c r="L124" s="24">
        <v>0</v>
      </c>
      <c r="M124" s="24"/>
      <c r="N124" s="19">
        <f t="shared" si="3"/>
        <v>3077293000</v>
      </c>
    </row>
    <row r="125" spans="2:14" ht="19.5" customHeight="1" x14ac:dyDescent="0.25">
      <c r="B125" s="17" t="s">
        <v>158</v>
      </c>
      <c r="C125" s="24">
        <v>2048000</v>
      </c>
      <c r="D125" s="24">
        <v>278000</v>
      </c>
      <c r="E125" s="24">
        <v>5274000</v>
      </c>
      <c r="F125" s="24">
        <v>0</v>
      </c>
      <c r="G125" s="24">
        <f t="shared" si="2"/>
        <v>5274000</v>
      </c>
      <c r="H125" s="24"/>
      <c r="I125" s="24">
        <v>6972000</v>
      </c>
      <c r="J125" s="24">
        <v>2483000</v>
      </c>
      <c r="K125" s="24">
        <v>0</v>
      </c>
      <c r="L125" s="24">
        <v>0</v>
      </c>
      <c r="M125" s="24"/>
      <c r="N125" s="19">
        <f t="shared" si="3"/>
        <v>17055000</v>
      </c>
    </row>
    <row r="126" spans="2:14" ht="19.5" customHeight="1" x14ac:dyDescent="0.25">
      <c r="B126" s="17" t="s">
        <v>169</v>
      </c>
      <c r="C126" s="24">
        <v>4181000</v>
      </c>
      <c r="D126" s="24">
        <v>552000</v>
      </c>
      <c r="E126" s="24">
        <v>12804000</v>
      </c>
      <c r="F126" s="24">
        <v>0</v>
      </c>
      <c r="G126" s="24">
        <f t="shared" si="2"/>
        <v>12804000</v>
      </c>
      <c r="H126" s="24"/>
      <c r="I126" s="24">
        <v>1481000</v>
      </c>
      <c r="J126" s="24">
        <v>4724000</v>
      </c>
      <c r="K126" s="24">
        <v>0</v>
      </c>
      <c r="L126" s="24">
        <v>0</v>
      </c>
      <c r="M126" s="24"/>
      <c r="N126" s="19">
        <f t="shared" si="3"/>
        <v>23742000</v>
      </c>
    </row>
    <row r="127" spans="2:14" ht="19.5" customHeight="1" x14ac:dyDescent="0.25">
      <c r="B127" s="17" t="s">
        <v>159</v>
      </c>
      <c r="C127" s="24">
        <v>434148000</v>
      </c>
      <c r="D127" s="24">
        <v>78303000</v>
      </c>
      <c r="E127" s="24">
        <v>971853000</v>
      </c>
      <c r="F127" s="24">
        <v>0</v>
      </c>
      <c r="G127" s="24">
        <f t="shared" si="2"/>
        <v>971853000</v>
      </c>
      <c r="H127" s="24"/>
      <c r="I127" s="24">
        <v>3102029000</v>
      </c>
      <c r="J127" s="24">
        <v>1202027000</v>
      </c>
      <c r="K127" s="24">
        <v>0</v>
      </c>
      <c r="L127" s="24">
        <v>6520486000</v>
      </c>
      <c r="M127" s="24"/>
      <c r="N127" s="19">
        <f t="shared" si="3"/>
        <v>12308846000</v>
      </c>
    </row>
    <row r="128" spans="2:14" ht="19.5" customHeight="1" x14ac:dyDescent="0.25">
      <c r="B128" s="17" t="s">
        <v>121</v>
      </c>
      <c r="C128" s="24">
        <v>59181000</v>
      </c>
      <c r="D128" s="24">
        <v>9892000</v>
      </c>
      <c r="E128" s="24">
        <v>34121000</v>
      </c>
      <c r="F128" s="24">
        <v>0</v>
      </c>
      <c r="G128" s="24">
        <f t="shared" si="2"/>
        <v>34121000</v>
      </c>
      <c r="H128" s="24"/>
      <c r="I128" s="24">
        <v>651187000</v>
      </c>
      <c r="J128" s="24">
        <v>536617000</v>
      </c>
      <c r="K128" s="24">
        <v>1753000</v>
      </c>
      <c r="L128" s="24">
        <v>0</v>
      </c>
      <c r="M128" s="24"/>
      <c r="N128" s="19">
        <f t="shared" si="3"/>
        <v>1292751000</v>
      </c>
    </row>
    <row r="129" spans="2:14" ht="19.5" customHeight="1" x14ac:dyDescent="0.25">
      <c r="B129" s="17" t="s">
        <v>122</v>
      </c>
      <c r="C129" s="24">
        <v>144535000</v>
      </c>
      <c r="D129" s="24">
        <v>22702000</v>
      </c>
      <c r="E129" s="24">
        <v>67593000</v>
      </c>
      <c r="F129" s="24">
        <v>0</v>
      </c>
      <c r="G129" s="24">
        <f t="shared" si="2"/>
        <v>67593000</v>
      </c>
      <c r="H129" s="24"/>
      <c r="I129" s="24">
        <v>9805000</v>
      </c>
      <c r="J129" s="24">
        <v>10902000</v>
      </c>
      <c r="K129" s="24">
        <v>0</v>
      </c>
      <c r="L129" s="24">
        <v>0</v>
      </c>
      <c r="M129" s="24"/>
      <c r="N129" s="19">
        <f t="shared" si="3"/>
        <v>255537000</v>
      </c>
    </row>
    <row r="130" spans="2:14" ht="19.5" customHeight="1" x14ac:dyDescent="0.25">
      <c r="B130" s="17" t="s">
        <v>123</v>
      </c>
      <c r="C130" s="24">
        <v>217234000</v>
      </c>
      <c r="D130" s="24">
        <v>29064000</v>
      </c>
      <c r="E130" s="24">
        <v>45552000</v>
      </c>
      <c r="F130" s="24">
        <v>0</v>
      </c>
      <c r="G130" s="24">
        <f t="shared" si="2"/>
        <v>45552000</v>
      </c>
      <c r="H130" s="24"/>
      <c r="I130" s="24">
        <v>8208000</v>
      </c>
      <c r="J130" s="24">
        <v>9691000</v>
      </c>
      <c r="K130" s="24">
        <v>0</v>
      </c>
      <c r="L130" s="24">
        <v>0</v>
      </c>
      <c r="M130" s="24"/>
      <c r="N130" s="19">
        <f t="shared" si="3"/>
        <v>309749000</v>
      </c>
    </row>
    <row r="131" spans="2:14" ht="19.5" customHeight="1" x14ac:dyDescent="0.25">
      <c r="B131" s="17" t="s">
        <v>124</v>
      </c>
      <c r="C131" s="24">
        <v>1498177000</v>
      </c>
      <c r="D131" s="24">
        <v>334704000</v>
      </c>
      <c r="E131" s="24">
        <v>193543000</v>
      </c>
      <c r="F131" s="24">
        <v>0</v>
      </c>
      <c r="G131" s="24">
        <f t="shared" si="2"/>
        <v>193543000</v>
      </c>
      <c r="H131" s="24"/>
      <c r="I131" s="24">
        <v>57336000</v>
      </c>
      <c r="J131" s="24">
        <v>1086419000</v>
      </c>
      <c r="K131" s="24">
        <v>35840000</v>
      </c>
      <c r="L131" s="24">
        <v>139113000</v>
      </c>
      <c r="M131" s="24"/>
      <c r="N131" s="19">
        <f t="shared" si="3"/>
        <v>3345132000</v>
      </c>
    </row>
    <row r="132" spans="2:14" ht="19.5" customHeight="1" x14ac:dyDescent="0.25">
      <c r="B132" s="17" t="s">
        <v>125</v>
      </c>
      <c r="C132" s="24">
        <v>110989000</v>
      </c>
      <c r="D132" s="24">
        <v>18706000</v>
      </c>
      <c r="E132" s="24">
        <v>113869000</v>
      </c>
      <c r="F132" s="24">
        <v>0</v>
      </c>
      <c r="G132" s="24">
        <f t="shared" si="2"/>
        <v>113869000</v>
      </c>
      <c r="H132" s="24"/>
      <c r="I132" s="24">
        <v>41701000</v>
      </c>
      <c r="J132" s="24">
        <v>272548000</v>
      </c>
      <c r="K132" s="24">
        <v>0</v>
      </c>
      <c r="L132" s="24">
        <v>0</v>
      </c>
      <c r="M132" s="24"/>
      <c r="N132" s="19">
        <f t="shared" si="3"/>
        <v>557813000</v>
      </c>
    </row>
    <row r="133" spans="2:14" ht="19.5" customHeight="1" x14ac:dyDescent="0.25">
      <c r="B133" s="17" t="s">
        <v>170</v>
      </c>
      <c r="C133" s="24">
        <v>29193000</v>
      </c>
      <c r="D133" s="24">
        <v>5076000</v>
      </c>
      <c r="E133" s="24">
        <v>13408000</v>
      </c>
      <c r="F133" s="24">
        <v>0</v>
      </c>
      <c r="G133" s="24">
        <f t="shared" si="2"/>
        <v>13408000</v>
      </c>
      <c r="H133" s="24"/>
      <c r="I133" s="24">
        <v>1193000</v>
      </c>
      <c r="J133" s="24">
        <v>112653000</v>
      </c>
      <c r="K133" s="24">
        <v>0</v>
      </c>
      <c r="L133" s="24">
        <v>0</v>
      </c>
      <c r="M133" s="24"/>
      <c r="N133" s="19">
        <f t="shared" si="3"/>
        <v>161523000</v>
      </c>
    </row>
    <row r="134" spans="2:14" ht="19.5" customHeight="1" x14ac:dyDescent="0.25">
      <c r="B134" s="17" t="s">
        <v>126</v>
      </c>
      <c r="C134" s="24">
        <v>10108000</v>
      </c>
      <c r="D134" s="24">
        <v>1026000</v>
      </c>
      <c r="E134" s="24">
        <v>4577000</v>
      </c>
      <c r="F134" s="24">
        <v>0</v>
      </c>
      <c r="G134" s="24">
        <f t="shared" si="2"/>
        <v>4577000</v>
      </c>
      <c r="H134" s="24"/>
      <c r="I134" s="24">
        <v>746000</v>
      </c>
      <c r="J134" s="24">
        <v>1141000</v>
      </c>
      <c r="K134" s="24">
        <v>0</v>
      </c>
      <c r="L134" s="24">
        <v>0</v>
      </c>
      <c r="M134" s="24"/>
      <c r="N134" s="19">
        <f t="shared" si="3"/>
        <v>17598000</v>
      </c>
    </row>
    <row r="135" spans="2:14" ht="19.5" customHeight="1" x14ac:dyDescent="0.25">
      <c r="B135" s="17" t="s">
        <v>127</v>
      </c>
      <c r="C135" s="24">
        <v>228145000</v>
      </c>
      <c r="D135" s="24">
        <v>49577000</v>
      </c>
      <c r="E135" s="24">
        <v>57182000</v>
      </c>
      <c r="F135" s="24">
        <v>0</v>
      </c>
      <c r="G135" s="24">
        <f t="shared" si="2"/>
        <v>57182000</v>
      </c>
      <c r="H135" s="24"/>
      <c r="I135" s="24">
        <v>5299000</v>
      </c>
      <c r="J135" s="24">
        <v>27945000</v>
      </c>
      <c r="K135" s="24">
        <v>0</v>
      </c>
      <c r="L135" s="24">
        <v>0</v>
      </c>
      <c r="M135" s="24"/>
      <c r="N135" s="19">
        <f t="shared" si="3"/>
        <v>368148000</v>
      </c>
    </row>
    <row r="136" spans="2:14" ht="19.5" customHeight="1" x14ac:dyDescent="0.25">
      <c r="B136" s="17" t="s">
        <v>128</v>
      </c>
      <c r="C136" s="24">
        <v>29669000</v>
      </c>
      <c r="D136" s="24">
        <v>3907000</v>
      </c>
      <c r="E136" s="24">
        <v>26494000</v>
      </c>
      <c r="F136" s="24">
        <v>0</v>
      </c>
      <c r="G136" s="24">
        <f t="shared" si="2"/>
        <v>26494000</v>
      </c>
      <c r="H136" s="24"/>
      <c r="I136" s="24">
        <v>6215000</v>
      </c>
      <c r="J136" s="24">
        <v>6688000</v>
      </c>
      <c r="K136" s="24">
        <v>0</v>
      </c>
      <c r="L136" s="24">
        <v>0</v>
      </c>
      <c r="M136" s="24"/>
      <c r="N136" s="19">
        <f t="shared" si="3"/>
        <v>72973000</v>
      </c>
    </row>
    <row r="137" spans="2:14" ht="19.5" customHeight="1" x14ac:dyDescent="0.25">
      <c r="B137" s="17" t="s">
        <v>129</v>
      </c>
      <c r="C137" s="24">
        <v>2802000</v>
      </c>
      <c r="D137" s="24">
        <v>362000</v>
      </c>
      <c r="E137" s="24">
        <v>1999000</v>
      </c>
      <c r="F137" s="24">
        <v>0</v>
      </c>
      <c r="G137" s="24">
        <f t="shared" si="2"/>
        <v>1999000</v>
      </c>
      <c r="H137" s="24"/>
      <c r="I137" s="24">
        <v>157000</v>
      </c>
      <c r="J137" s="24">
        <v>3852000</v>
      </c>
      <c r="K137" s="24">
        <v>7414000</v>
      </c>
      <c r="L137" s="24">
        <v>0</v>
      </c>
      <c r="M137" s="24"/>
      <c r="N137" s="19">
        <f t="shared" si="3"/>
        <v>16586000</v>
      </c>
    </row>
    <row r="138" spans="2:14" ht="19.5" customHeight="1" x14ac:dyDescent="0.25">
      <c r="B138" s="17" t="s">
        <v>130</v>
      </c>
      <c r="C138" s="24">
        <v>59891000</v>
      </c>
      <c r="D138" s="24">
        <v>8033000</v>
      </c>
      <c r="E138" s="24">
        <v>30087000</v>
      </c>
      <c r="F138" s="24">
        <v>0</v>
      </c>
      <c r="G138" s="24">
        <f t="shared" si="2"/>
        <v>30087000</v>
      </c>
      <c r="H138" s="24"/>
      <c r="I138" s="24">
        <v>29021000</v>
      </c>
      <c r="J138" s="24">
        <v>58143000</v>
      </c>
      <c r="K138" s="24">
        <v>4751000</v>
      </c>
      <c r="L138" s="24">
        <v>0</v>
      </c>
      <c r="M138" s="24"/>
      <c r="N138" s="19">
        <f t="shared" si="3"/>
        <v>189926000</v>
      </c>
    </row>
    <row r="139" spans="2:14" ht="19.5" customHeight="1" x14ac:dyDescent="0.25">
      <c r="B139" s="17" t="s">
        <v>131</v>
      </c>
      <c r="C139" s="24">
        <v>40194000</v>
      </c>
      <c r="D139" s="24">
        <v>4917000</v>
      </c>
      <c r="E139" s="24">
        <v>17694000</v>
      </c>
      <c r="F139" s="24">
        <v>0</v>
      </c>
      <c r="G139" s="24">
        <f t="shared" si="2"/>
        <v>17694000</v>
      </c>
      <c r="H139" s="24"/>
      <c r="I139" s="24">
        <v>1386000</v>
      </c>
      <c r="J139" s="24">
        <v>3513000</v>
      </c>
      <c r="K139" s="24">
        <v>0</v>
      </c>
      <c r="L139" s="24">
        <v>0</v>
      </c>
      <c r="M139" s="24"/>
      <c r="N139" s="19">
        <f t="shared" si="3"/>
        <v>67704000</v>
      </c>
    </row>
    <row r="140" spans="2:14" ht="19.5" customHeight="1" x14ac:dyDescent="0.25">
      <c r="B140" s="17" t="s">
        <v>132</v>
      </c>
      <c r="C140" s="24">
        <v>118670000</v>
      </c>
      <c r="D140" s="24">
        <v>11776000</v>
      </c>
      <c r="E140" s="24">
        <v>50380000</v>
      </c>
      <c r="F140" s="24">
        <v>0</v>
      </c>
      <c r="G140" s="24">
        <f t="shared" si="2"/>
        <v>50380000</v>
      </c>
      <c r="H140" s="24"/>
      <c r="I140" s="24">
        <v>954087000</v>
      </c>
      <c r="J140" s="24">
        <v>20461000</v>
      </c>
      <c r="K140" s="24">
        <v>22855000</v>
      </c>
      <c r="L140" s="24">
        <v>238092000</v>
      </c>
      <c r="M140" s="24"/>
      <c r="N140" s="19">
        <f t="shared" si="3"/>
        <v>1416321000</v>
      </c>
    </row>
    <row r="141" spans="2:14" ht="19.5" customHeight="1" x14ac:dyDescent="0.25">
      <c r="B141" s="17" t="s">
        <v>152</v>
      </c>
      <c r="C141" s="24">
        <v>34286000</v>
      </c>
      <c r="D141" s="24">
        <v>4449000</v>
      </c>
      <c r="E141" s="24">
        <v>16610000</v>
      </c>
      <c r="F141" s="24">
        <v>0</v>
      </c>
      <c r="G141" s="24">
        <f t="shared" si="2"/>
        <v>16610000</v>
      </c>
      <c r="H141" s="24"/>
      <c r="I141" s="24">
        <v>228634000</v>
      </c>
      <c r="J141" s="24">
        <v>2965000</v>
      </c>
      <c r="K141" s="24">
        <v>24180000</v>
      </c>
      <c r="L141" s="24">
        <v>0</v>
      </c>
      <c r="M141" s="24"/>
      <c r="N141" s="19">
        <f t="shared" ref="N141:N159" si="7">SUM(C141,D141,G141,H141,I141,J141,K141,L141,M141)</f>
        <v>311124000</v>
      </c>
    </row>
    <row r="142" spans="2:14" ht="19.5" customHeight="1" x14ac:dyDescent="0.25">
      <c r="B142" s="17" t="s">
        <v>160</v>
      </c>
      <c r="C142" s="24">
        <v>11774000</v>
      </c>
      <c r="D142" s="24">
        <v>1859000</v>
      </c>
      <c r="E142" s="24">
        <v>15968000</v>
      </c>
      <c r="F142" s="24">
        <v>0</v>
      </c>
      <c r="G142" s="24">
        <f t="shared" ref="G142:G156" si="8">E142+F142</f>
        <v>15968000</v>
      </c>
      <c r="H142" s="24"/>
      <c r="I142" s="24">
        <v>390000</v>
      </c>
      <c r="J142" s="24">
        <v>53635000</v>
      </c>
      <c r="K142" s="24">
        <v>25065000</v>
      </c>
      <c r="L142" s="24">
        <v>0</v>
      </c>
      <c r="M142" s="24"/>
      <c r="N142" s="19">
        <f t="shared" si="7"/>
        <v>108691000</v>
      </c>
    </row>
    <row r="143" spans="2:14" ht="19.5" customHeight="1" x14ac:dyDescent="0.25">
      <c r="B143" s="17" t="s">
        <v>133</v>
      </c>
      <c r="C143" s="24">
        <v>20233000</v>
      </c>
      <c r="D143" s="24">
        <v>2672000</v>
      </c>
      <c r="E143" s="24">
        <v>7423000</v>
      </c>
      <c r="F143" s="24">
        <v>0</v>
      </c>
      <c r="G143" s="24">
        <f t="shared" si="8"/>
        <v>7423000</v>
      </c>
      <c r="H143" s="24"/>
      <c r="I143" s="24">
        <v>1467000</v>
      </c>
      <c r="J143" s="24">
        <v>1793000</v>
      </c>
      <c r="K143" s="24">
        <v>0</v>
      </c>
      <c r="L143" s="24">
        <v>0</v>
      </c>
      <c r="M143" s="24"/>
      <c r="N143" s="19">
        <f t="shared" si="7"/>
        <v>33588000</v>
      </c>
    </row>
    <row r="144" spans="2:14" ht="19.5" customHeight="1" x14ac:dyDescent="0.25">
      <c r="B144" s="17" t="s">
        <v>134</v>
      </c>
      <c r="C144" s="24">
        <v>175451000</v>
      </c>
      <c r="D144" s="24">
        <v>33535000</v>
      </c>
      <c r="E144" s="24">
        <v>27563000</v>
      </c>
      <c r="F144" s="24">
        <v>0</v>
      </c>
      <c r="G144" s="24">
        <f t="shared" si="8"/>
        <v>27563000</v>
      </c>
      <c r="H144" s="24"/>
      <c r="I144" s="24">
        <v>8850000</v>
      </c>
      <c r="J144" s="24">
        <v>546414000</v>
      </c>
      <c r="K144" s="24">
        <v>0</v>
      </c>
      <c r="L144" s="24">
        <v>0</v>
      </c>
      <c r="M144" s="24"/>
      <c r="N144" s="19">
        <f t="shared" si="7"/>
        <v>791813000</v>
      </c>
    </row>
    <row r="145" spans="2:14" ht="19.5" customHeight="1" x14ac:dyDescent="0.25">
      <c r="B145" s="17" t="s">
        <v>135</v>
      </c>
      <c r="C145" s="24">
        <v>33106000</v>
      </c>
      <c r="D145" s="24">
        <v>5328000</v>
      </c>
      <c r="E145" s="24">
        <v>379733000</v>
      </c>
      <c r="F145" s="24">
        <v>0</v>
      </c>
      <c r="G145" s="24">
        <f t="shared" si="8"/>
        <v>379733000</v>
      </c>
      <c r="H145" s="24"/>
      <c r="I145" s="24">
        <v>2088000</v>
      </c>
      <c r="J145" s="24">
        <v>725099000</v>
      </c>
      <c r="K145" s="24">
        <v>0</v>
      </c>
      <c r="L145" s="24">
        <v>0</v>
      </c>
      <c r="M145" s="24"/>
      <c r="N145" s="19">
        <f t="shared" si="7"/>
        <v>1145354000</v>
      </c>
    </row>
    <row r="146" spans="2:14" ht="19.5" customHeight="1" x14ac:dyDescent="0.25">
      <c r="B146" s="17" t="s">
        <v>136</v>
      </c>
      <c r="C146" s="24">
        <v>21666000</v>
      </c>
      <c r="D146" s="24">
        <v>2547000</v>
      </c>
      <c r="E146" s="24">
        <v>8098000</v>
      </c>
      <c r="F146" s="24">
        <v>0</v>
      </c>
      <c r="G146" s="24">
        <f t="shared" si="8"/>
        <v>8098000</v>
      </c>
      <c r="H146" s="24"/>
      <c r="I146" s="24">
        <v>3966000</v>
      </c>
      <c r="J146" s="24">
        <v>5133000</v>
      </c>
      <c r="K146" s="24">
        <v>0</v>
      </c>
      <c r="L146" s="24">
        <v>0</v>
      </c>
      <c r="M146" s="24"/>
      <c r="N146" s="19">
        <f t="shared" si="7"/>
        <v>41410000</v>
      </c>
    </row>
    <row r="147" spans="2:14" ht="19.5" customHeight="1" x14ac:dyDescent="0.25">
      <c r="B147" s="17" t="s">
        <v>161</v>
      </c>
      <c r="C147" s="24">
        <v>6039000</v>
      </c>
      <c r="D147" s="24">
        <v>1390000</v>
      </c>
      <c r="E147" s="24">
        <v>4458000</v>
      </c>
      <c r="F147" s="24">
        <v>0</v>
      </c>
      <c r="G147" s="24">
        <f t="shared" si="8"/>
        <v>4458000</v>
      </c>
      <c r="H147" s="24"/>
      <c r="I147" s="24">
        <v>4000</v>
      </c>
      <c r="J147" s="24">
        <v>7098000</v>
      </c>
      <c r="K147" s="24">
        <v>0</v>
      </c>
      <c r="L147" s="24">
        <v>0</v>
      </c>
      <c r="M147" s="24"/>
      <c r="N147" s="19">
        <f t="shared" si="7"/>
        <v>18989000</v>
      </c>
    </row>
    <row r="148" spans="2:14" ht="19.5" customHeight="1" x14ac:dyDescent="0.25">
      <c r="B148" s="17" t="s">
        <v>137</v>
      </c>
      <c r="C148" s="24">
        <v>13374000</v>
      </c>
      <c r="D148" s="24">
        <v>2062000</v>
      </c>
      <c r="E148" s="24">
        <v>22659000</v>
      </c>
      <c r="F148" s="24">
        <v>0</v>
      </c>
      <c r="G148" s="24">
        <f t="shared" si="8"/>
        <v>22659000</v>
      </c>
      <c r="H148" s="24"/>
      <c r="I148" s="24">
        <v>255434000</v>
      </c>
      <c r="J148" s="24">
        <v>3028000</v>
      </c>
      <c r="K148" s="24">
        <v>0</v>
      </c>
      <c r="L148" s="24">
        <v>0</v>
      </c>
      <c r="M148" s="24"/>
      <c r="N148" s="19">
        <f t="shared" si="7"/>
        <v>296557000</v>
      </c>
    </row>
    <row r="149" spans="2:14" ht="19.5" customHeight="1" x14ac:dyDescent="0.25">
      <c r="B149" s="17" t="s">
        <v>171</v>
      </c>
      <c r="C149" s="24">
        <v>1654383000</v>
      </c>
      <c r="D149" s="24">
        <v>346069000</v>
      </c>
      <c r="E149" s="24">
        <v>1449971000</v>
      </c>
      <c r="F149" s="24">
        <v>0</v>
      </c>
      <c r="G149" s="24">
        <f t="shared" si="8"/>
        <v>1449971000</v>
      </c>
      <c r="H149" s="24"/>
      <c r="I149" s="24">
        <v>2110820000</v>
      </c>
      <c r="J149" s="24">
        <v>15841993000</v>
      </c>
      <c r="K149" s="24">
        <v>0</v>
      </c>
      <c r="L149" s="24">
        <v>0</v>
      </c>
      <c r="M149" s="24"/>
      <c r="N149" s="19">
        <f t="shared" si="7"/>
        <v>21403236000</v>
      </c>
    </row>
    <row r="150" spans="2:14" ht="19.5" customHeight="1" x14ac:dyDescent="0.25">
      <c r="B150" s="17" t="s">
        <v>165</v>
      </c>
      <c r="C150" s="24">
        <v>10205000</v>
      </c>
      <c r="D150" s="24">
        <v>1432000</v>
      </c>
      <c r="E150" s="24">
        <v>7575000</v>
      </c>
      <c r="F150" s="24">
        <v>0</v>
      </c>
      <c r="G150" s="24">
        <f t="shared" si="8"/>
        <v>7575000</v>
      </c>
      <c r="H150" s="24"/>
      <c r="I150" s="24">
        <v>450000</v>
      </c>
      <c r="J150" s="24">
        <v>15747000</v>
      </c>
      <c r="K150" s="24">
        <v>0</v>
      </c>
      <c r="L150" s="24">
        <v>0</v>
      </c>
      <c r="M150" s="24"/>
      <c r="N150" s="19">
        <f t="shared" si="7"/>
        <v>35409000</v>
      </c>
    </row>
    <row r="151" spans="2:14" ht="19.5" customHeight="1" x14ac:dyDescent="0.25">
      <c r="B151" s="17" t="s">
        <v>138</v>
      </c>
      <c r="C151" s="24">
        <v>2011000</v>
      </c>
      <c r="D151" s="24">
        <v>280000</v>
      </c>
      <c r="E151" s="24">
        <v>4064000</v>
      </c>
      <c r="F151" s="24">
        <v>0</v>
      </c>
      <c r="G151" s="24">
        <f t="shared" si="8"/>
        <v>4064000</v>
      </c>
      <c r="H151" s="24"/>
      <c r="I151" s="24">
        <v>20000</v>
      </c>
      <c r="J151" s="24">
        <v>15999000</v>
      </c>
      <c r="K151" s="24">
        <v>117025000</v>
      </c>
      <c r="L151" s="24">
        <v>0</v>
      </c>
      <c r="M151" s="24"/>
      <c r="N151" s="19">
        <f t="shared" si="7"/>
        <v>139399000</v>
      </c>
    </row>
    <row r="152" spans="2:14" ht="19.5" customHeight="1" x14ac:dyDescent="0.25">
      <c r="B152" s="17" t="s">
        <v>139</v>
      </c>
      <c r="C152" s="24">
        <v>1990000</v>
      </c>
      <c r="D152" s="24">
        <v>302000</v>
      </c>
      <c r="E152" s="24">
        <v>4923000</v>
      </c>
      <c r="F152" s="24">
        <v>0</v>
      </c>
      <c r="G152" s="24">
        <f t="shared" si="8"/>
        <v>4923000</v>
      </c>
      <c r="H152" s="24"/>
      <c r="I152" s="24">
        <v>22000</v>
      </c>
      <c r="J152" s="24">
        <v>15561000</v>
      </c>
      <c r="K152" s="24">
        <v>114657000</v>
      </c>
      <c r="L152" s="24">
        <v>0</v>
      </c>
      <c r="M152" s="24"/>
      <c r="N152" s="19">
        <f t="shared" si="7"/>
        <v>137455000</v>
      </c>
    </row>
    <row r="153" spans="2:14" ht="19.5" customHeight="1" x14ac:dyDescent="0.25">
      <c r="B153" s="17" t="s">
        <v>140</v>
      </c>
      <c r="C153" s="24">
        <v>1814000</v>
      </c>
      <c r="D153" s="24">
        <v>250000</v>
      </c>
      <c r="E153" s="24">
        <v>4048000</v>
      </c>
      <c r="F153" s="24">
        <v>0</v>
      </c>
      <c r="G153" s="24">
        <f t="shared" si="8"/>
        <v>4048000</v>
      </c>
      <c r="H153" s="24"/>
      <c r="I153" s="24">
        <v>21000</v>
      </c>
      <c r="J153" s="24">
        <v>6286000</v>
      </c>
      <c r="K153" s="24">
        <v>84594000</v>
      </c>
      <c r="L153" s="24">
        <v>0</v>
      </c>
      <c r="M153" s="24"/>
      <c r="N153" s="19">
        <f t="shared" si="7"/>
        <v>97013000</v>
      </c>
    </row>
    <row r="154" spans="2:14" ht="19.5" customHeight="1" x14ac:dyDescent="0.25">
      <c r="B154" s="17" t="s">
        <v>54</v>
      </c>
      <c r="C154" s="24">
        <v>1565579000</v>
      </c>
      <c r="D154" s="24">
        <v>290478000</v>
      </c>
      <c r="E154" s="24">
        <v>299000000</v>
      </c>
      <c r="F154" s="24">
        <v>0</v>
      </c>
      <c r="G154" s="24">
        <f t="shared" si="8"/>
        <v>299000000</v>
      </c>
      <c r="H154" s="24"/>
      <c r="I154" s="24">
        <v>27317000</v>
      </c>
      <c r="J154" s="24">
        <v>12383767000</v>
      </c>
      <c r="K154" s="24">
        <v>35912000</v>
      </c>
      <c r="L154" s="24">
        <v>0</v>
      </c>
      <c r="M154" s="24"/>
      <c r="N154" s="19">
        <f t="shared" si="7"/>
        <v>14602053000</v>
      </c>
    </row>
    <row r="155" spans="2:14" ht="19.5" customHeight="1" x14ac:dyDescent="0.25">
      <c r="B155" s="17" t="s">
        <v>153</v>
      </c>
      <c r="C155" s="24">
        <v>2132000</v>
      </c>
      <c r="D155" s="24">
        <v>377000</v>
      </c>
      <c r="E155" s="24">
        <v>1880000</v>
      </c>
      <c r="F155" s="24">
        <v>0</v>
      </c>
      <c r="G155" s="24">
        <f t="shared" si="8"/>
        <v>1880000</v>
      </c>
      <c r="H155" s="24"/>
      <c r="I155" s="24">
        <v>0</v>
      </c>
      <c r="J155" s="24">
        <v>1597000</v>
      </c>
      <c r="K155" s="24">
        <v>0</v>
      </c>
      <c r="L155" s="24">
        <v>0</v>
      </c>
      <c r="M155" s="24"/>
      <c r="N155" s="19">
        <f t="shared" si="7"/>
        <v>5986000</v>
      </c>
    </row>
    <row r="156" spans="2:14" ht="19.5" customHeight="1" x14ac:dyDescent="0.25">
      <c r="B156" s="17" t="s">
        <v>154</v>
      </c>
      <c r="C156" s="24">
        <v>51354000</v>
      </c>
      <c r="D156" s="24">
        <v>8534000</v>
      </c>
      <c r="E156" s="24">
        <v>55667000</v>
      </c>
      <c r="F156" s="24">
        <v>0</v>
      </c>
      <c r="G156" s="24">
        <f t="shared" si="8"/>
        <v>55667000</v>
      </c>
      <c r="H156" s="24"/>
      <c r="I156" s="24">
        <v>1578000</v>
      </c>
      <c r="J156" s="24">
        <v>22812000</v>
      </c>
      <c r="K156" s="24">
        <v>0</v>
      </c>
      <c r="L156" s="24">
        <v>0</v>
      </c>
      <c r="M156" s="24"/>
      <c r="N156" s="19">
        <f t="shared" si="7"/>
        <v>139945000</v>
      </c>
    </row>
    <row r="157" spans="2:14" ht="19.5" customHeight="1" x14ac:dyDescent="0.25">
      <c r="B157" s="17" t="s">
        <v>162</v>
      </c>
      <c r="C157" s="24">
        <v>10988000</v>
      </c>
      <c r="D157" s="24">
        <v>1472000</v>
      </c>
      <c r="E157" s="24">
        <v>7177000</v>
      </c>
      <c r="F157" s="24">
        <v>0</v>
      </c>
      <c r="G157" s="24">
        <f t="shared" ref="G157:G159" si="9">E157+F157</f>
        <v>7177000</v>
      </c>
      <c r="H157" s="24"/>
      <c r="I157" s="24">
        <v>515000</v>
      </c>
      <c r="J157" s="24">
        <v>1768000</v>
      </c>
      <c r="K157" s="24">
        <v>0</v>
      </c>
      <c r="L157" s="24">
        <v>0</v>
      </c>
      <c r="M157" s="24"/>
      <c r="N157" s="19">
        <f t="shared" si="7"/>
        <v>21920000</v>
      </c>
    </row>
    <row r="158" spans="2:14" ht="19.5" customHeight="1" x14ac:dyDescent="0.25">
      <c r="B158" s="17" t="s">
        <v>217</v>
      </c>
      <c r="C158" s="24">
        <v>2259000</v>
      </c>
      <c r="D158" s="24">
        <v>249000</v>
      </c>
      <c r="E158" s="24">
        <v>4408000</v>
      </c>
      <c r="F158" s="24">
        <v>0</v>
      </c>
      <c r="G158" s="24">
        <f t="shared" ref="G158" si="10">E158+F158</f>
        <v>4408000</v>
      </c>
      <c r="H158" s="24"/>
      <c r="I158" s="24">
        <v>416000</v>
      </c>
      <c r="J158" s="24"/>
      <c r="K158" s="24">
        <v>0</v>
      </c>
      <c r="L158" s="24">
        <v>0</v>
      </c>
      <c r="M158" s="24"/>
      <c r="N158" s="19">
        <f t="shared" ref="N158" si="11">SUM(C158,D158,G158,H158,I158,J158,K158,L158,M158)</f>
        <v>7332000</v>
      </c>
    </row>
    <row r="159" spans="2:14" ht="19.5" customHeight="1" thickBot="1" x14ac:dyDescent="0.3">
      <c r="B159" s="17" t="s">
        <v>172</v>
      </c>
      <c r="C159" s="24">
        <v>10591000</v>
      </c>
      <c r="D159" s="24">
        <v>2517000</v>
      </c>
      <c r="E159" s="24">
        <v>18479000</v>
      </c>
      <c r="F159" s="24">
        <v>0</v>
      </c>
      <c r="G159" s="24">
        <f t="shared" si="9"/>
        <v>18479000</v>
      </c>
      <c r="H159" s="24"/>
      <c r="I159" s="24">
        <v>188000</v>
      </c>
      <c r="J159" s="24">
        <v>13687000</v>
      </c>
      <c r="K159" s="24">
        <v>9125000</v>
      </c>
      <c r="L159" s="24">
        <v>0</v>
      </c>
      <c r="M159" s="24"/>
      <c r="N159" s="19">
        <f t="shared" si="7"/>
        <v>54587000</v>
      </c>
    </row>
    <row r="160" spans="2:14" s="23" customFormat="1" ht="21" customHeight="1" thickBot="1" x14ac:dyDescent="0.3">
      <c r="B160" s="26" t="s">
        <v>141</v>
      </c>
      <c r="C160" s="27">
        <f>SUM(C8:C159)</f>
        <v>23027648000</v>
      </c>
      <c r="D160" s="27">
        <f t="shared" ref="D160:N160" si="12">SUM(D8:D159)</f>
        <v>3808312000</v>
      </c>
      <c r="E160" s="27">
        <f t="shared" si="12"/>
        <v>7939811000</v>
      </c>
      <c r="F160" s="27">
        <f t="shared" si="12"/>
        <v>0</v>
      </c>
      <c r="G160" s="27">
        <f t="shared" si="12"/>
        <v>7939811000</v>
      </c>
      <c r="H160" s="27">
        <f t="shared" si="12"/>
        <v>0</v>
      </c>
      <c r="I160" s="27">
        <f t="shared" si="12"/>
        <v>8533647000</v>
      </c>
      <c r="J160" s="27">
        <f t="shared" si="12"/>
        <v>38339875000</v>
      </c>
      <c r="K160" s="27">
        <f t="shared" si="12"/>
        <v>1962380000</v>
      </c>
      <c r="L160" s="27">
        <f t="shared" si="12"/>
        <v>6897691000</v>
      </c>
      <c r="M160" s="27">
        <f t="shared" si="12"/>
        <v>0</v>
      </c>
      <c r="N160" s="27">
        <f t="shared" si="12"/>
        <v>90509364000</v>
      </c>
    </row>
    <row r="162" spans="3:14" x14ac:dyDescent="0.25">
      <c r="C162" s="28"/>
      <c r="D162" s="28"/>
      <c r="F162" s="60"/>
      <c r="G162" s="28"/>
      <c r="N162" s="28"/>
    </row>
    <row r="163" spans="3:14" x14ac:dyDescent="0.25">
      <c r="C163" s="28"/>
      <c r="F163" s="60"/>
      <c r="G163" s="28"/>
    </row>
    <row r="164" spans="3:14" x14ac:dyDescent="0.25">
      <c r="E164" s="28"/>
      <c r="F164" s="60"/>
      <c r="G164" s="28"/>
    </row>
    <row r="165" spans="3:14" x14ac:dyDescent="0.25">
      <c r="C165" s="28"/>
      <c r="E165" s="28"/>
    </row>
    <row r="167" spans="3:14" x14ac:dyDescent="0.25">
      <c r="C167" s="28"/>
    </row>
    <row r="168" spans="3:14" x14ac:dyDescent="0.25">
      <c r="C168" s="28"/>
    </row>
    <row r="169" spans="3:14" x14ac:dyDescent="0.25">
      <c r="C169" s="28"/>
    </row>
    <row r="171" spans="3:14" x14ac:dyDescent="0.25">
      <c r="C171" s="28"/>
    </row>
  </sheetData>
  <mergeCells count="14">
    <mergeCell ref="K6:K7"/>
    <mergeCell ref="L6:L7"/>
    <mergeCell ref="M6:M7"/>
    <mergeCell ref="N6:N7"/>
    <mergeCell ref="B2:N2"/>
    <mergeCell ref="B3:N3"/>
    <mergeCell ref="B4:N4"/>
    <mergeCell ref="B6:B7"/>
    <mergeCell ref="C6:C7"/>
    <mergeCell ref="D6:D7"/>
    <mergeCell ref="E6:G6"/>
    <mergeCell ref="H6:H7"/>
    <mergeCell ref="I6:I7"/>
    <mergeCell ref="J6:J7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32" fitToHeight="2" orientation="landscape" r:id="rId1"/>
  <rowBreaks count="1" manualBreakCount="1">
    <brk id="83" min="1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9"/>
  <sheetViews>
    <sheetView zoomScale="70" zoomScaleNormal="70" workbookViewId="0"/>
  </sheetViews>
  <sheetFormatPr defaultRowHeight="15" x14ac:dyDescent="0.25"/>
  <cols>
    <col min="1" max="1" width="6.28515625" style="10" customWidth="1"/>
    <col min="2" max="2" width="75.5703125" style="10" customWidth="1"/>
    <col min="3" max="14" width="21" style="10" customWidth="1"/>
    <col min="15" max="16384" width="9.140625" style="10"/>
  </cols>
  <sheetData>
    <row r="1" spans="1:14" ht="20.100000000000001" customHeight="1" x14ac:dyDescent="0.25">
      <c r="A1" s="11"/>
      <c r="B1" s="11" t="s">
        <v>0</v>
      </c>
      <c r="C1" s="11" t="s">
        <v>0</v>
      </c>
      <c r="D1" s="11" t="s">
        <v>0</v>
      </c>
      <c r="E1" s="11" t="s">
        <v>0</v>
      </c>
      <c r="F1" s="11"/>
      <c r="G1" s="11"/>
      <c r="H1" s="11" t="s">
        <v>0</v>
      </c>
      <c r="I1" s="11" t="s">
        <v>0</v>
      </c>
      <c r="J1" s="11" t="s">
        <v>0</v>
      </c>
      <c r="K1" s="11" t="s">
        <v>0</v>
      </c>
      <c r="L1" s="11" t="s">
        <v>0</v>
      </c>
      <c r="M1" s="11" t="s">
        <v>0</v>
      </c>
      <c r="N1" s="29" t="s">
        <v>0</v>
      </c>
    </row>
    <row r="2" spans="1:14" ht="20.100000000000001" customHeight="1" x14ac:dyDescent="0.25">
      <c r="A2" s="30"/>
      <c r="B2" s="87" t="s">
        <v>0</v>
      </c>
      <c r="C2" s="87" t="s">
        <v>0</v>
      </c>
      <c r="D2" s="87" t="s">
        <v>0</v>
      </c>
      <c r="E2" s="87" t="s">
        <v>0</v>
      </c>
      <c r="F2" s="87"/>
      <c r="G2" s="87"/>
      <c r="H2" s="87" t="s">
        <v>0</v>
      </c>
      <c r="I2" s="87" t="s">
        <v>0</v>
      </c>
      <c r="J2" s="87" t="s">
        <v>0</v>
      </c>
      <c r="K2" s="87" t="s">
        <v>0</v>
      </c>
      <c r="L2" s="87" t="s">
        <v>0</v>
      </c>
      <c r="M2" s="87" t="s">
        <v>0</v>
      </c>
      <c r="N2" s="87" t="s">
        <v>0</v>
      </c>
    </row>
    <row r="3" spans="1:14" ht="20.100000000000001" customHeight="1" x14ac:dyDescent="0.25">
      <c r="B3" s="87" t="s">
        <v>1</v>
      </c>
      <c r="C3" s="87" t="s">
        <v>0</v>
      </c>
      <c r="D3" s="87" t="s">
        <v>0</v>
      </c>
      <c r="E3" s="87" t="s">
        <v>0</v>
      </c>
      <c r="F3" s="87"/>
      <c r="G3" s="87"/>
      <c r="H3" s="87" t="s">
        <v>0</v>
      </c>
      <c r="I3" s="87" t="s">
        <v>0</v>
      </c>
      <c r="J3" s="87" t="s">
        <v>0</v>
      </c>
      <c r="K3" s="87" t="s">
        <v>0</v>
      </c>
      <c r="L3" s="87" t="s">
        <v>0</v>
      </c>
      <c r="M3" s="87" t="s">
        <v>0</v>
      </c>
      <c r="N3" s="87" t="s">
        <v>0</v>
      </c>
    </row>
    <row r="4" spans="1:14" ht="20.100000000000001" customHeight="1" x14ac:dyDescent="0.25">
      <c r="A4" s="30"/>
      <c r="B4" s="88" t="s">
        <v>216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</row>
    <row r="5" spans="1:14" s="34" customFormat="1" ht="20.100000000000001" customHeight="1" thickBot="1" x14ac:dyDescent="0.3">
      <c r="A5" s="31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3" t="s">
        <v>2</v>
      </c>
    </row>
    <row r="6" spans="1:14" s="36" customFormat="1" ht="24.75" customHeight="1" x14ac:dyDescent="0.25">
      <c r="A6" s="35"/>
      <c r="B6" s="78" t="s">
        <v>3</v>
      </c>
      <c r="C6" s="72" t="s">
        <v>4</v>
      </c>
      <c r="D6" s="72" t="s">
        <v>5</v>
      </c>
      <c r="E6" s="80" t="s">
        <v>6</v>
      </c>
      <c r="F6" s="81"/>
      <c r="G6" s="82"/>
      <c r="H6" s="72" t="s">
        <v>7</v>
      </c>
      <c r="I6" s="72" t="s">
        <v>8</v>
      </c>
      <c r="J6" s="72" t="s">
        <v>9</v>
      </c>
      <c r="K6" s="72" t="s">
        <v>10</v>
      </c>
      <c r="L6" s="72" t="s">
        <v>11</v>
      </c>
      <c r="M6" s="72" t="s">
        <v>12</v>
      </c>
      <c r="N6" s="74" t="s">
        <v>13</v>
      </c>
    </row>
    <row r="7" spans="1:14" s="36" customFormat="1" ht="45" customHeight="1" thickBot="1" x14ac:dyDescent="0.3">
      <c r="A7" s="11"/>
      <c r="B7" s="79" t="s">
        <v>0</v>
      </c>
      <c r="C7" s="73" t="s">
        <v>0</v>
      </c>
      <c r="D7" s="73" t="s">
        <v>0</v>
      </c>
      <c r="E7" s="37" t="s">
        <v>14</v>
      </c>
      <c r="F7" s="37" t="s">
        <v>15</v>
      </c>
      <c r="G7" s="37" t="s">
        <v>13</v>
      </c>
      <c r="H7" s="73" t="s">
        <v>0</v>
      </c>
      <c r="I7" s="73" t="s">
        <v>0</v>
      </c>
      <c r="J7" s="73" t="s">
        <v>0</v>
      </c>
      <c r="K7" s="73" t="s">
        <v>0</v>
      </c>
      <c r="L7" s="73" t="s">
        <v>0</v>
      </c>
      <c r="M7" s="73" t="s">
        <v>0</v>
      </c>
      <c r="N7" s="75" t="s">
        <v>0</v>
      </c>
    </row>
    <row r="8" spans="1:14" s="36" customFormat="1" ht="20.100000000000001" customHeight="1" x14ac:dyDescent="0.25">
      <c r="B8" s="51" t="s">
        <v>16</v>
      </c>
      <c r="C8" s="38">
        <v>119376000</v>
      </c>
      <c r="D8" s="38">
        <v>11071000</v>
      </c>
      <c r="E8" s="38">
        <v>196938000</v>
      </c>
      <c r="F8" s="38">
        <v>2894000</v>
      </c>
      <c r="G8" s="38">
        <f>E8+F8</f>
        <v>199832000</v>
      </c>
      <c r="H8" s="38"/>
      <c r="I8" s="38">
        <v>9664000</v>
      </c>
      <c r="J8" s="38">
        <v>225600000</v>
      </c>
      <c r="K8" s="38">
        <v>0</v>
      </c>
      <c r="L8" s="38">
        <v>0</v>
      </c>
      <c r="M8" s="38"/>
      <c r="N8" s="39">
        <f>C8+D8+G8+H8+I8+J8+K8+L8+M8</f>
        <v>565543000</v>
      </c>
    </row>
    <row r="9" spans="1:14" s="36" customFormat="1" ht="20.100000000000001" customHeight="1" x14ac:dyDescent="0.25">
      <c r="B9" s="17" t="s">
        <v>17</v>
      </c>
      <c r="C9" s="38">
        <v>601466000</v>
      </c>
      <c r="D9" s="40">
        <v>83231000</v>
      </c>
      <c r="E9" s="38">
        <v>152218000</v>
      </c>
      <c r="F9" s="40">
        <v>14325000</v>
      </c>
      <c r="G9" s="38">
        <f t="shared" ref="G9:G54" si="0">E9+F9</f>
        <v>166543000</v>
      </c>
      <c r="H9" s="40"/>
      <c r="I9" s="40">
        <v>132805000</v>
      </c>
      <c r="J9" s="38">
        <v>74576000</v>
      </c>
      <c r="K9" s="40">
        <v>0</v>
      </c>
      <c r="L9" s="40">
        <v>0</v>
      </c>
      <c r="M9" s="40"/>
      <c r="N9" s="41">
        <f t="shared" ref="N9:N54" si="1">C9+D9+G9+H9+I9+J9+K9+L9+M9</f>
        <v>1058621000</v>
      </c>
    </row>
    <row r="10" spans="1:14" s="36" customFormat="1" ht="20.100000000000001" customHeight="1" x14ac:dyDescent="0.25">
      <c r="B10" s="17" t="s">
        <v>18</v>
      </c>
      <c r="C10" s="38">
        <v>27715000</v>
      </c>
      <c r="D10" s="40">
        <v>3322000</v>
      </c>
      <c r="E10" s="38">
        <v>21860000</v>
      </c>
      <c r="F10" s="40">
        <v>1324000</v>
      </c>
      <c r="G10" s="38">
        <f t="shared" si="0"/>
        <v>23184000</v>
      </c>
      <c r="H10" s="40"/>
      <c r="I10" s="40">
        <v>3509000</v>
      </c>
      <c r="J10" s="38">
        <v>5180000</v>
      </c>
      <c r="K10" s="40">
        <v>0</v>
      </c>
      <c r="L10" s="40">
        <v>0</v>
      </c>
      <c r="M10" s="40"/>
      <c r="N10" s="41">
        <f t="shared" si="1"/>
        <v>62910000</v>
      </c>
    </row>
    <row r="11" spans="1:14" s="36" customFormat="1" ht="20.100000000000001" customHeight="1" x14ac:dyDescent="0.25">
      <c r="B11" s="17" t="s">
        <v>19</v>
      </c>
      <c r="C11" s="38">
        <v>172400000</v>
      </c>
      <c r="D11" s="40">
        <v>23588000</v>
      </c>
      <c r="E11" s="38">
        <v>45072000</v>
      </c>
      <c r="F11" s="40">
        <v>0</v>
      </c>
      <c r="G11" s="38">
        <f t="shared" si="0"/>
        <v>45072000</v>
      </c>
      <c r="H11" s="40"/>
      <c r="I11" s="40">
        <v>1767000</v>
      </c>
      <c r="J11" s="38">
        <v>9035000</v>
      </c>
      <c r="K11" s="40">
        <v>0</v>
      </c>
      <c r="L11" s="40">
        <v>0</v>
      </c>
      <c r="M11" s="40"/>
      <c r="N11" s="41">
        <f t="shared" si="1"/>
        <v>251862000</v>
      </c>
    </row>
    <row r="12" spans="1:14" s="36" customFormat="1" ht="20.100000000000001" customHeight="1" x14ac:dyDescent="0.25">
      <c r="B12" s="17" t="s">
        <v>20</v>
      </c>
      <c r="C12" s="38">
        <v>102179000</v>
      </c>
      <c r="D12" s="40">
        <v>12582000</v>
      </c>
      <c r="E12" s="38">
        <v>22753000</v>
      </c>
      <c r="F12" s="40">
        <v>0</v>
      </c>
      <c r="G12" s="38">
        <f t="shared" si="0"/>
        <v>22753000</v>
      </c>
      <c r="H12" s="40"/>
      <c r="I12" s="40">
        <v>683000</v>
      </c>
      <c r="J12" s="38">
        <v>5746000</v>
      </c>
      <c r="K12" s="40">
        <v>0</v>
      </c>
      <c r="L12" s="40">
        <v>0</v>
      </c>
      <c r="M12" s="40"/>
      <c r="N12" s="41">
        <f t="shared" si="1"/>
        <v>143943000</v>
      </c>
    </row>
    <row r="13" spans="1:14" s="36" customFormat="1" ht="20.100000000000001" customHeight="1" x14ac:dyDescent="0.25">
      <c r="B13" s="17" t="s">
        <v>21</v>
      </c>
      <c r="C13" s="38">
        <v>187754000</v>
      </c>
      <c r="D13" s="40">
        <v>23294000</v>
      </c>
      <c r="E13" s="38">
        <v>61233500</v>
      </c>
      <c r="F13" s="40">
        <v>0</v>
      </c>
      <c r="G13" s="38">
        <f t="shared" si="0"/>
        <v>61233500</v>
      </c>
      <c r="H13" s="40"/>
      <c r="I13" s="40">
        <v>866700</v>
      </c>
      <c r="J13" s="38">
        <v>9000000</v>
      </c>
      <c r="K13" s="40">
        <v>0</v>
      </c>
      <c r="L13" s="40">
        <v>0</v>
      </c>
      <c r="M13" s="40"/>
      <c r="N13" s="41">
        <f t="shared" si="1"/>
        <v>282148200</v>
      </c>
    </row>
    <row r="14" spans="1:14" s="36" customFormat="1" ht="20.100000000000001" customHeight="1" x14ac:dyDescent="0.25">
      <c r="B14" s="17" t="s">
        <v>22</v>
      </c>
      <c r="C14" s="38">
        <v>169751000</v>
      </c>
      <c r="D14" s="40">
        <v>21477000</v>
      </c>
      <c r="E14" s="38">
        <v>985929000</v>
      </c>
      <c r="F14" s="40">
        <v>0</v>
      </c>
      <c r="G14" s="38">
        <f t="shared" si="0"/>
        <v>985929000</v>
      </c>
      <c r="H14" s="40"/>
      <c r="I14" s="40">
        <v>406545000</v>
      </c>
      <c r="J14" s="38">
        <v>149200000</v>
      </c>
      <c r="K14" s="40">
        <v>0</v>
      </c>
      <c r="L14" s="40">
        <v>0</v>
      </c>
      <c r="M14" s="40"/>
      <c r="N14" s="41">
        <f t="shared" si="1"/>
        <v>1732902000</v>
      </c>
    </row>
    <row r="15" spans="1:14" s="36" customFormat="1" ht="20.100000000000001" customHeight="1" x14ac:dyDescent="0.25">
      <c r="B15" s="17" t="s">
        <v>23</v>
      </c>
      <c r="C15" s="38">
        <v>963961000</v>
      </c>
      <c r="D15" s="40">
        <v>103841000</v>
      </c>
      <c r="E15" s="38">
        <v>256343000</v>
      </c>
      <c r="F15" s="40">
        <v>0</v>
      </c>
      <c r="G15" s="38">
        <f t="shared" si="0"/>
        <v>256343000</v>
      </c>
      <c r="H15" s="40"/>
      <c r="I15" s="40">
        <v>0</v>
      </c>
      <c r="J15" s="38">
        <v>478000000</v>
      </c>
      <c r="K15" s="40">
        <v>0</v>
      </c>
      <c r="L15" s="40">
        <v>0</v>
      </c>
      <c r="M15" s="40"/>
      <c r="N15" s="41">
        <f t="shared" si="1"/>
        <v>1802145000</v>
      </c>
    </row>
    <row r="16" spans="1:14" s="36" customFormat="1" ht="20.100000000000001" customHeight="1" x14ac:dyDescent="0.25">
      <c r="B16" s="17" t="s">
        <v>166</v>
      </c>
      <c r="C16" s="38">
        <v>19427000</v>
      </c>
      <c r="D16" s="40">
        <v>2929000</v>
      </c>
      <c r="E16" s="38">
        <v>4834000</v>
      </c>
      <c r="F16" s="40">
        <v>0</v>
      </c>
      <c r="G16" s="38">
        <f t="shared" si="0"/>
        <v>4834000</v>
      </c>
      <c r="H16" s="40"/>
      <c r="I16" s="40">
        <v>121000</v>
      </c>
      <c r="J16" s="38">
        <v>4943000</v>
      </c>
      <c r="K16" s="40">
        <v>0</v>
      </c>
      <c r="L16" s="40">
        <v>0</v>
      </c>
      <c r="M16" s="40"/>
      <c r="N16" s="41">
        <f t="shared" si="1"/>
        <v>32254000</v>
      </c>
    </row>
    <row r="17" spans="2:14" s="36" customFormat="1" ht="20.100000000000001" customHeight="1" x14ac:dyDescent="0.25">
      <c r="B17" s="17" t="s">
        <v>24</v>
      </c>
      <c r="C17" s="38">
        <v>52802000</v>
      </c>
      <c r="D17" s="40">
        <v>6756000</v>
      </c>
      <c r="E17" s="38">
        <v>272837000</v>
      </c>
      <c r="F17" s="40">
        <v>251000</v>
      </c>
      <c r="G17" s="38">
        <f t="shared" si="0"/>
        <v>273088000</v>
      </c>
      <c r="H17" s="40"/>
      <c r="I17" s="40">
        <v>346000</v>
      </c>
      <c r="J17" s="38">
        <v>3643000</v>
      </c>
      <c r="K17" s="40">
        <v>0</v>
      </c>
      <c r="L17" s="40">
        <v>0</v>
      </c>
      <c r="M17" s="40"/>
      <c r="N17" s="41">
        <f t="shared" si="1"/>
        <v>336635000</v>
      </c>
    </row>
    <row r="18" spans="2:14" s="36" customFormat="1" ht="20.100000000000001" customHeight="1" x14ac:dyDescent="0.25">
      <c r="B18" s="17" t="s">
        <v>25</v>
      </c>
      <c r="C18" s="38">
        <v>118237000</v>
      </c>
      <c r="D18" s="40">
        <v>16404000</v>
      </c>
      <c r="E18" s="38">
        <v>696513000</v>
      </c>
      <c r="F18" s="40">
        <v>321000</v>
      </c>
      <c r="G18" s="38">
        <f t="shared" si="0"/>
        <v>696834000</v>
      </c>
      <c r="H18" s="40">
        <v>72500000000</v>
      </c>
      <c r="I18" s="40">
        <v>12921404000</v>
      </c>
      <c r="J18" s="38">
        <v>25187000</v>
      </c>
      <c r="K18" s="40">
        <v>1395338000</v>
      </c>
      <c r="L18" s="40">
        <v>6263173000</v>
      </c>
      <c r="M18" s="40"/>
      <c r="N18" s="41">
        <f t="shared" si="1"/>
        <v>93936577000</v>
      </c>
    </row>
    <row r="19" spans="2:14" s="36" customFormat="1" ht="20.100000000000001" customHeight="1" x14ac:dyDescent="0.25">
      <c r="B19" s="17" t="s">
        <v>26</v>
      </c>
      <c r="C19" s="38">
        <v>6341006000</v>
      </c>
      <c r="D19" s="40">
        <v>1142464000</v>
      </c>
      <c r="E19" s="38">
        <v>267560000</v>
      </c>
      <c r="F19" s="40">
        <v>3054000</v>
      </c>
      <c r="G19" s="38">
        <f t="shared" si="0"/>
        <v>270614000</v>
      </c>
      <c r="H19" s="40"/>
      <c r="I19" s="40">
        <v>33651000</v>
      </c>
      <c r="J19" s="38">
        <v>97437000</v>
      </c>
      <c r="K19" s="40">
        <v>0</v>
      </c>
      <c r="L19" s="40">
        <v>0</v>
      </c>
      <c r="M19" s="40"/>
      <c r="N19" s="41">
        <f t="shared" si="1"/>
        <v>7885172000</v>
      </c>
    </row>
    <row r="20" spans="2:14" s="36" customFormat="1" ht="20.100000000000001" customHeight="1" x14ac:dyDescent="0.25">
      <c r="B20" s="17" t="s">
        <v>27</v>
      </c>
      <c r="C20" s="38">
        <v>297277000</v>
      </c>
      <c r="D20" s="40">
        <v>48214000</v>
      </c>
      <c r="E20" s="38">
        <v>112596000</v>
      </c>
      <c r="F20" s="40">
        <v>0</v>
      </c>
      <c r="G20" s="38">
        <f t="shared" si="0"/>
        <v>112596000</v>
      </c>
      <c r="H20" s="40"/>
      <c r="I20" s="40">
        <v>236897300</v>
      </c>
      <c r="J20" s="38">
        <v>457131000</v>
      </c>
      <c r="K20" s="40">
        <v>3399000</v>
      </c>
      <c r="L20" s="40">
        <v>164708000</v>
      </c>
      <c r="M20" s="40"/>
      <c r="N20" s="41">
        <f t="shared" si="1"/>
        <v>1320222300</v>
      </c>
    </row>
    <row r="21" spans="2:14" s="36" customFormat="1" ht="20.100000000000001" customHeight="1" x14ac:dyDescent="0.25">
      <c r="B21" s="17" t="s">
        <v>29</v>
      </c>
      <c r="C21" s="38">
        <v>8102782000</v>
      </c>
      <c r="D21" s="40">
        <v>1204733000</v>
      </c>
      <c r="E21" s="38">
        <v>1544676000</v>
      </c>
      <c r="F21" s="40">
        <v>94405000</v>
      </c>
      <c r="G21" s="38">
        <f t="shared" si="0"/>
        <v>1639081000</v>
      </c>
      <c r="H21" s="40"/>
      <c r="I21" s="40">
        <v>651596000</v>
      </c>
      <c r="J21" s="38">
        <v>1417983000</v>
      </c>
      <c r="K21" s="40">
        <v>0</v>
      </c>
      <c r="L21" s="40">
        <v>0</v>
      </c>
      <c r="M21" s="40"/>
      <c r="N21" s="41">
        <f t="shared" si="1"/>
        <v>13016175000</v>
      </c>
    </row>
    <row r="22" spans="2:14" s="36" customFormat="1" ht="20.100000000000001" customHeight="1" x14ac:dyDescent="0.25">
      <c r="B22" s="17" t="s">
        <v>30</v>
      </c>
      <c r="C22" s="38">
        <v>17116743000</v>
      </c>
      <c r="D22" s="40">
        <v>2927355000</v>
      </c>
      <c r="E22" s="38">
        <v>11653824000</v>
      </c>
      <c r="F22" s="40">
        <v>148450000</v>
      </c>
      <c r="G22" s="38">
        <f t="shared" si="0"/>
        <v>11802274000</v>
      </c>
      <c r="H22" s="40"/>
      <c r="I22" s="40">
        <v>467412000</v>
      </c>
      <c r="J22" s="38">
        <v>297182000</v>
      </c>
      <c r="K22" s="40">
        <v>0</v>
      </c>
      <c r="L22" s="40">
        <v>0</v>
      </c>
      <c r="M22" s="40"/>
      <c r="N22" s="41">
        <f t="shared" si="1"/>
        <v>32610966000</v>
      </c>
    </row>
    <row r="23" spans="2:14" s="36" customFormat="1" ht="20.100000000000001" customHeight="1" x14ac:dyDescent="0.25">
      <c r="B23" s="17" t="s">
        <v>31</v>
      </c>
      <c r="C23" s="38">
        <v>4019065000</v>
      </c>
      <c r="D23" s="40">
        <v>287921000</v>
      </c>
      <c r="E23" s="38">
        <v>632921000</v>
      </c>
      <c r="F23" s="40">
        <v>0</v>
      </c>
      <c r="G23" s="38">
        <f t="shared" si="0"/>
        <v>632921000</v>
      </c>
      <c r="H23" s="40"/>
      <c r="I23" s="40">
        <v>790628000</v>
      </c>
      <c r="J23" s="38">
        <v>705304000</v>
      </c>
      <c r="K23" s="40">
        <v>149610000</v>
      </c>
      <c r="L23" s="40">
        <v>0</v>
      </c>
      <c r="M23" s="40"/>
      <c r="N23" s="41">
        <f t="shared" si="1"/>
        <v>6585449000</v>
      </c>
    </row>
    <row r="24" spans="2:14" s="36" customFormat="1" ht="20.100000000000001" customHeight="1" x14ac:dyDescent="0.25">
      <c r="B24" s="17" t="s">
        <v>32</v>
      </c>
      <c r="C24" s="38">
        <v>7027385000</v>
      </c>
      <c r="D24" s="40">
        <v>1026354000</v>
      </c>
      <c r="E24" s="38">
        <v>2265336000</v>
      </c>
      <c r="F24" s="40">
        <v>61475000</v>
      </c>
      <c r="G24" s="38">
        <f t="shared" si="0"/>
        <v>2326811000</v>
      </c>
      <c r="H24" s="40"/>
      <c r="I24" s="40">
        <v>8748000</v>
      </c>
      <c r="J24" s="38">
        <v>393865000</v>
      </c>
      <c r="K24" s="40">
        <v>0</v>
      </c>
      <c r="L24" s="40">
        <v>0</v>
      </c>
      <c r="M24" s="40"/>
      <c r="N24" s="41">
        <f t="shared" si="1"/>
        <v>10783163000</v>
      </c>
    </row>
    <row r="25" spans="2:14" s="36" customFormat="1" ht="20.100000000000001" customHeight="1" x14ac:dyDescent="0.25">
      <c r="B25" s="17" t="s">
        <v>167</v>
      </c>
      <c r="C25" s="38">
        <v>18195877000</v>
      </c>
      <c r="D25" s="40">
        <v>3752690000</v>
      </c>
      <c r="E25" s="38">
        <v>2423520000</v>
      </c>
      <c r="F25" s="40">
        <v>1868000</v>
      </c>
      <c r="G25" s="38">
        <f t="shared" si="0"/>
        <v>2425388000</v>
      </c>
      <c r="H25" s="40"/>
      <c r="I25" s="40">
        <v>7181000</v>
      </c>
      <c r="J25" s="38">
        <v>2864790000</v>
      </c>
      <c r="K25" s="40">
        <v>0</v>
      </c>
      <c r="L25" s="40">
        <v>0</v>
      </c>
      <c r="M25" s="40"/>
      <c r="N25" s="41">
        <f t="shared" si="1"/>
        <v>27245926000</v>
      </c>
    </row>
    <row r="26" spans="2:14" s="36" customFormat="1" ht="20.100000000000001" customHeight="1" x14ac:dyDescent="0.25">
      <c r="B26" s="17" t="s">
        <v>168</v>
      </c>
      <c r="C26" s="38">
        <v>322630000</v>
      </c>
      <c r="D26" s="40">
        <v>55430000</v>
      </c>
      <c r="E26" s="38">
        <v>295196000</v>
      </c>
      <c r="F26" s="40">
        <v>910000</v>
      </c>
      <c r="G26" s="38">
        <f t="shared" si="0"/>
        <v>296106000</v>
      </c>
      <c r="H26" s="40"/>
      <c r="I26" s="40">
        <v>3385000</v>
      </c>
      <c r="J26" s="38">
        <v>64908000</v>
      </c>
      <c r="K26" s="40">
        <v>0</v>
      </c>
      <c r="L26" s="40">
        <v>0</v>
      </c>
      <c r="M26" s="40"/>
      <c r="N26" s="41">
        <f t="shared" si="1"/>
        <v>742459000</v>
      </c>
    </row>
    <row r="27" spans="2:14" s="36" customFormat="1" ht="20.100000000000001" customHeight="1" x14ac:dyDescent="0.25">
      <c r="B27" s="17" t="s">
        <v>28</v>
      </c>
      <c r="C27" s="38">
        <v>4652000</v>
      </c>
      <c r="D27" s="40">
        <v>585000</v>
      </c>
      <c r="E27" s="38">
        <v>13308000</v>
      </c>
      <c r="F27" s="40">
        <v>0</v>
      </c>
      <c r="G27" s="38">
        <f t="shared" si="0"/>
        <v>13308000</v>
      </c>
      <c r="H27" s="40"/>
      <c r="I27" s="40">
        <v>604000</v>
      </c>
      <c r="J27" s="38">
        <v>4228000</v>
      </c>
      <c r="K27" s="40">
        <v>0</v>
      </c>
      <c r="L27" s="40">
        <v>0</v>
      </c>
      <c r="M27" s="40"/>
      <c r="N27" s="41">
        <f t="shared" si="1"/>
        <v>23377000</v>
      </c>
    </row>
    <row r="28" spans="2:14" s="36" customFormat="1" ht="20.100000000000001" customHeight="1" x14ac:dyDescent="0.25">
      <c r="B28" s="17" t="s">
        <v>155</v>
      </c>
      <c r="C28" s="38">
        <v>81110000</v>
      </c>
      <c r="D28" s="40">
        <v>10210000</v>
      </c>
      <c r="E28" s="38">
        <v>119457000</v>
      </c>
      <c r="F28" s="40">
        <v>0</v>
      </c>
      <c r="G28" s="38">
        <f t="shared" ref="G28" si="2">E28+F28</f>
        <v>119457000</v>
      </c>
      <c r="H28" s="40"/>
      <c r="I28" s="40">
        <v>100872000</v>
      </c>
      <c r="J28" s="38">
        <v>89795000</v>
      </c>
      <c r="K28" s="40">
        <v>0</v>
      </c>
      <c r="L28" s="40">
        <v>0</v>
      </c>
      <c r="M28" s="40"/>
      <c r="N28" s="41">
        <f t="shared" si="1"/>
        <v>401444000</v>
      </c>
    </row>
    <row r="29" spans="2:14" s="36" customFormat="1" ht="20.100000000000001" customHeight="1" x14ac:dyDescent="0.25">
      <c r="B29" s="17" t="s">
        <v>33</v>
      </c>
      <c r="C29" s="38">
        <v>1148442000</v>
      </c>
      <c r="D29" s="40">
        <v>94973000</v>
      </c>
      <c r="E29" s="38">
        <v>528590000</v>
      </c>
      <c r="F29" s="40">
        <v>17991000</v>
      </c>
      <c r="G29" s="38">
        <f t="shared" si="0"/>
        <v>546581000</v>
      </c>
      <c r="H29" s="40"/>
      <c r="I29" s="40">
        <v>942195000</v>
      </c>
      <c r="J29" s="38">
        <v>603689000</v>
      </c>
      <c r="K29" s="40">
        <v>0</v>
      </c>
      <c r="L29" s="40">
        <v>560000</v>
      </c>
      <c r="M29" s="40"/>
      <c r="N29" s="41">
        <f t="shared" si="1"/>
        <v>3336440000</v>
      </c>
    </row>
    <row r="30" spans="2:14" s="36" customFormat="1" ht="20.100000000000001" customHeight="1" x14ac:dyDescent="0.25">
      <c r="B30" s="17" t="s">
        <v>34</v>
      </c>
      <c r="C30" s="38">
        <v>1901274000</v>
      </c>
      <c r="D30" s="40">
        <v>301618000</v>
      </c>
      <c r="E30" s="38">
        <v>722302000</v>
      </c>
      <c r="F30" s="40">
        <v>144000</v>
      </c>
      <c r="G30" s="38">
        <f t="shared" si="0"/>
        <v>722446000</v>
      </c>
      <c r="H30" s="40"/>
      <c r="I30" s="40">
        <v>165538143000</v>
      </c>
      <c r="J30" s="38">
        <v>222306000</v>
      </c>
      <c r="K30" s="40">
        <v>1707977000</v>
      </c>
      <c r="L30" s="40">
        <v>0</v>
      </c>
      <c r="M30" s="40">
        <v>6717029000</v>
      </c>
      <c r="N30" s="41">
        <f>C30+D30+G30+H30+I30+J30+K30+L30+M30</f>
        <v>177110793000</v>
      </c>
    </row>
    <row r="31" spans="2:14" s="36" customFormat="1" ht="20.100000000000001" customHeight="1" x14ac:dyDescent="0.25">
      <c r="B31" s="17" t="s">
        <v>35</v>
      </c>
      <c r="C31" s="38">
        <v>2414577000</v>
      </c>
      <c r="D31" s="40">
        <v>417041000</v>
      </c>
      <c r="E31" s="38">
        <v>405063000</v>
      </c>
      <c r="F31" s="40">
        <v>0</v>
      </c>
      <c r="G31" s="38">
        <f t="shared" si="0"/>
        <v>405063000</v>
      </c>
      <c r="H31" s="40"/>
      <c r="I31" s="40">
        <v>16082000</v>
      </c>
      <c r="J31" s="38">
        <v>238061000</v>
      </c>
      <c r="K31" s="40">
        <v>0</v>
      </c>
      <c r="L31" s="40">
        <v>0</v>
      </c>
      <c r="M31" s="40"/>
      <c r="N31" s="41">
        <f t="shared" si="1"/>
        <v>3490824000</v>
      </c>
    </row>
    <row r="32" spans="2:14" s="36" customFormat="1" ht="20.100000000000001" customHeight="1" x14ac:dyDescent="0.25">
      <c r="B32" s="17" t="s">
        <v>36</v>
      </c>
      <c r="C32" s="38">
        <v>69510683000</v>
      </c>
      <c r="D32" s="40">
        <v>10529804000</v>
      </c>
      <c r="E32" s="38">
        <v>9278592000</v>
      </c>
      <c r="F32" s="40">
        <v>1706000</v>
      </c>
      <c r="G32" s="38">
        <f t="shared" si="0"/>
        <v>9280298000</v>
      </c>
      <c r="H32" s="40"/>
      <c r="I32" s="40">
        <v>2562174000</v>
      </c>
      <c r="J32" s="38">
        <v>7703903000</v>
      </c>
      <c r="K32" s="40">
        <v>26000000</v>
      </c>
      <c r="L32" s="40">
        <v>0</v>
      </c>
      <c r="M32" s="40"/>
      <c r="N32" s="41">
        <f t="shared" si="1"/>
        <v>99612862000</v>
      </c>
    </row>
    <row r="33" spans="2:14" s="36" customFormat="1" ht="20.100000000000001" customHeight="1" x14ac:dyDescent="0.25">
      <c r="B33" s="17" t="s">
        <v>37</v>
      </c>
      <c r="C33" s="38">
        <v>1698696000</v>
      </c>
      <c r="D33" s="40">
        <v>367659000</v>
      </c>
      <c r="E33" s="38">
        <v>336003000</v>
      </c>
      <c r="F33" s="40">
        <v>0</v>
      </c>
      <c r="G33" s="38">
        <f t="shared" si="0"/>
        <v>336003000</v>
      </c>
      <c r="H33" s="40"/>
      <c r="I33" s="40">
        <v>67053000</v>
      </c>
      <c r="J33" s="38">
        <v>5606881000</v>
      </c>
      <c r="K33" s="40">
        <v>906000</v>
      </c>
      <c r="L33" s="40">
        <v>0</v>
      </c>
      <c r="M33" s="40"/>
      <c r="N33" s="41">
        <f t="shared" si="1"/>
        <v>8077198000</v>
      </c>
    </row>
    <row r="34" spans="2:14" s="36" customFormat="1" ht="20.100000000000001" customHeight="1" x14ac:dyDescent="0.25">
      <c r="B34" s="17" t="s">
        <v>142</v>
      </c>
      <c r="C34" s="38">
        <v>12059455000</v>
      </c>
      <c r="D34" s="40">
        <v>2736538000</v>
      </c>
      <c r="E34" s="38">
        <v>1120331000</v>
      </c>
      <c r="F34" s="40">
        <v>229862000</v>
      </c>
      <c r="G34" s="38">
        <f t="shared" si="0"/>
        <v>1350193000</v>
      </c>
      <c r="H34" s="40"/>
      <c r="I34" s="40">
        <v>42884000</v>
      </c>
      <c r="J34" s="38">
        <v>3055545000</v>
      </c>
      <c r="K34" s="40">
        <v>0</v>
      </c>
      <c r="L34" s="40">
        <v>0</v>
      </c>
      <c r="M34" s="40"/>
      <c r="N34" s="41">
        <f t="shared" si="1"/>
        <v>19244615000</v>
      </c>
    </row>
    <row r="35" spans="2:14" s="36" customFormat="1" ht="20.100000000000001" customHeight="1" x14ac:dyDescent="0.25">
      <c r="B35" s="17" t="s">
        <v>143</v>
      </c>
      <c r="C35" s="38">
        <v>2295010000</v>
      </c>
      <c r="D35" s="40">
        <v>551523000</v>
      </c>
      <c r="E35" s="38">
        <v>9087967000</v>
      </c>
      <c r="F35" s="40">
        <v>0</v>
      </c>
      <c r="G35" s="38">
        <f t="shared" si="0"/>
        <v>9087967000</v>
      </c>
      <c r="H35" s="40"/>
      <c r="I35" s="40">
        <v>19728000</v>
      </c>
      <c r="J35" s="38">
        <v>366414000</v>
      </c>
      <c r="K35" s="40">
        <v>0</v>
      </c>
      <c r="L35" s="40">
        <v>0</v>
      </c>
      <c r="M35" s="40"/>
      <c r="N35" s="41">
        <f t="shared" si="1"/>
        <v>12320642000</v>
      </c>
    </row>
    <row r="36" spans="2:14" s="36" customFormat="1" ht="20.100000000000001" customHeight="1" x14ac:dyDescent="0.25">
      <c r="B36" s="17" t="s">
        <v>38</v>
      </c>
      <c r="C36" s="38">
        <v>195746000</v>
      </c>
      <c r="D36" s="40">
        <v>26723000</v>
      </c>
      <c r="E36" s="38">
        <v>48152000</v>
      </c>
      <c r="F36" s="40">
        <v>87000</v>
      </c>
      <c r="G36" s="38">
        <f t="shared" si="0"/>
        <v>48239000</v>
      </c>
      <c r="H36" s="40"/>
      <c r="I36" s="40">
        <v>45179132000</v>
      </c>
      <c r="J36" s="38">
        <v>31618000</v>
      </c>
      <c r="K36" s="40">
        <v>115385000</v>
      </c>
      <c r="L36" s="40">
        <v>0</v>
      </c>
      <c r="M36" s="40"/>
      <c r="N36" s="41">
        <f t="shared" si="1"/>
        <v>45596843000</v>
      </c>
    </row>
    <row r="37" spans="2:14" s="36" customFormat="1" ht="20.100000000000001" customHeight="1" x14ac:dyDescent="0.25">
      <c r="B37" s="17" t="s">
        <v>39</v>
      </c>
      <c r="C37" s="38">
        <v>20940000</v>
      </c>
      <c r="D37" s="40">
        <v>3096000</v>
      </c>
      <c r="E37" s="38">
        <v>4465000</v>
      </c>
      <c r="F37" s="40">
        <v>0</v>
      </c>
      <c r="G37" s="38">
        <f t="shared" si="0"/>
        <v>4465000</v>
      </c>
      <c r="H37" s="40"/>
      <c r="I37" s="40">
        <v>150000</v>
      </c>
      <c r="J37" s="38">
        <v>7760000</v>
      </c>
      <c r="K37" s="40">
        <v>0</v>
      </c>
      <c r="L37" s="40">
        <v>0</v>
      </c>
      <c r="M37" s="40"/>
      <c r="N37" s="41">
        <f t="shared" si="1"/>
        <v>36411000</v>
      </c>
    </row>
    <row r="38" spans="2:14" s="36" customFormat="1" ht="20.100000000000001" customHeight="1" x14ac:dyDescent="0.25">
      <c r="B38" s="17" t="s">
        <v>40</v>
      </c>
      <c r="C38" s="38">
        <v>98169000</v>
      </c>
      <c r="D38" s="40">
        <v>16476000</v>
      </c>
      <c r="E38" s="38">
        <v>45044000</v>
      </c>
      <c r="F38" s="40">
        <v>0</v>
      </c>
      <c r="G38" s="38">
        <f t="shared" si="0"/>
        <v>45044000</v>
      </c>
      <c r="H38" s="40"/>
      <c r="I38" s="40">
        <v>170980000</v>
      </c>
      <c r="J38" s="38">
        <v>85549000</v>
      </c>
      <c r="K38" s="40">
        <v>121000</v>
      </c>
      <c r="L38" s="40">
        <v>80907000</v>
      </c>
      <c r="M38" s="40"/>
      <c r="N38" s="41">
        <f t="shared" si="1"/>
        <v>497246000</v>
      </c>
    </row>
    <row r="39" spans="2:14" s="36" customFormat="1" ht="20.100000000000001" customHeight="1" x14ac:dyDescent="0.25">
      <c r="B39" s="17" t="s">
        <v>41</v>
      </c>
      <c r="C39" s="38">
        <v>880063000</v>
      </c>
      <c r="D39" s="40">
        <v>153317000</v>
      </c>
      <c r="E39" s="38">
        <v>461398000</v>
      </c>
      <c r="F39" s="40">
        <v>151000</v>
      </c>
      <c r="G39" s="38">
        <f t="shared" si="0"/>
        <v>461549000</v>
      </c>
      <c r="H39" s="40"/>
      <c r="I39" s="40">
        <v>322767000</v>
      </c>
      <c r="J39" s="38">
        <v>673539000</v>
      </c>
      <c r="K39" s="40">
        <v>225549000</v>
      </c>
      <c r="L39" s="40">
        <v>34195000</v>
      </c>
      <c r="M39" s="40"/>
      <c r="N39" s="41">
        <f t="shared" si="1"/>
        <v>2750979000</v>
      </c>
    </row>
    <row r="40" spans="2:14" s="36" customFormat="1" ht="20.100000000000001" customHeight="1" x14ac:dyDescent="0.25">
      <c r="B40" s="17" t="s">
        <v>42</v>
      </c>
      <c r="C40" s="38">
        <v>43760000</v>
      </c>
      <c r="D40" s="40">
        <v>5430000</v>
      </c>
      <c r="E40" s="38">
        <v>16939000</v>
      </c>
      <c r="F40" s="40">
        <v>39000</v>
      </c>
      <c r="G40" s="38">
        <f t="shared" si="0"/>
        <v>16978000</v>
      </c>
      <c r="H40" s="40"/>
      <c r="I40" s="40">
        <v>443000</v>
      </c>
      <c r="J40" s="38">
        <v>3624000</v>
      </c>
      <c r="K40" s="40">
        <v>0</v>
      </c>
      <c r="L40" s="40">
        <v>0</v>
      </c>
      <c r="M40" s="40"/>
      <c r="N40" s="41">
        <f t="shared" si="1"/>
        <v>70235000</v>
      </c>
    </row>
    <row r="41" spans="2:14" s="36" customFormat="1" ht="20.100000000000001" customHeight="1" x14ac:dyDescent="0.25">
      <c r="B41" s="17" t="s">
        <v>43</v>
      </c>
      <c r="C41" s="38">
        <v>871880000</v>
      </c>
      <c r="D41" s="40">
        <v>143611000</v>
      </c>
      <c r="E41" s="38">
        <v>2906001000</v>
      </c>
      <c r="F41" s="40">
        <v>4633000</v>
      </c>
      <c r="G41" s="38">
        <f t="shared" si="0"/>
        <v>2910634000</v>
      </c>
      <c r="H41" s="40"/>
      <c r="I41" s="40">
        <v>24021707000</v>
      </c>
      <c r="J41" s="38">
        <v>289481000</v>
      </c>
      <c r="K41" s="40">
        <v>19242000</v>
      </c>
      <c r="L41" s="40">
        <v>0</v>
      </c>
      <c r="M41" s="40"/>
      <c r="N41" s="41">
        <f t="shared" si="1"/>
        <v>28256555000</v>
      </c>
    </row>
    <row r="42" spans="2:14" s="36" customFormat="1" ht="20.100000000000001" customHeight="1" x14ac:dyDescent="0.25">
      <c r="B42" s="17" t="s">
        <v>44</v>
      </c>
      <c r="C42" s="38">
        <v>30840000</v>
      </c>
      <c r="D42" s="40">
        <v>3340000</v>
      </c>
      <c r="E42" s="38">
        <v>28573000</v>
      </c>
      <c r="F42" s="40">
        <v>55000</v>
      </c>
      <c r="G42" s="38">
        <f t="shared" si="0"/>
        <v>28628000</v>
      </c>
      <c r="H42" s="40"/>
      <c r="I42" s="40">
        <v>285248000</v>
      </c>
      <c r="J42" s="38">
        <v>4932000</v>
      </c>
      <c r="K42" s="40">
        <v>2742000</v>
      </c>
      <c r="L42" s="40">
        <v>0</v>
      </c>
      <c r="M42" s="40"/>
      <c r="N42" s="41">
        <f t="shared" si="1"/>
        <v>355730000</v>
      </c>
    </row>
    <row r="43" spans="2:14" s="36" customFormat="1" ht="20.100000000000001" customHeight="1" x14ac:dyDescent="0.25">
      <c r="B43" s="17" t="s">
        <v>45</v>
      </c>
      <c r="C43" s="38">
        <v>216751000</v>
      </c>
      <c r="D43" s="40">
        <v>35828000</v>
      </c>
      <c r="E43" s="38">
        <v>48594000</v>
      </c>
      <c r="F43" s="40">
        <v>0</v>
      </c>
      <c r="G43" s="38">
        <f t="shared" si="0"/>
        <v>48594000</v>
      </c>
      <c r="H43" s="40"/>
      <c r="I43" s="40">
        <v>71155000</v>
      </c>
      <c r="J43" s="38">
        <v>75770000</v>
      </c>
      <c r="K43" s="40">
        <v>146239000</v>
      </c>
      <c r="L43" s="40">
        <v>268157000</v>
      </c>
      <c r="M43" s="40"/>
      <c r="N43" s="41">
        <f t="shared" si="1"/>
        <v>862494000</v>
      </c>
    </row>
    <row r="44" spans="2:14" s="36" customFormat="1" ht="20.100000000000001" customHeight="1" x14ac:dyDescent="0.25">
      <c r="B44" s="17" t="s">
        <v>46</v>
      </c>
      <c r="C44" s="38">
        <v>847490000</v>
      </c>
      <c r="D44" s="40">
        <v>148851000</v>
      </c>
      <c r="E44" s="38">
        <v>90095000</v>
      </c>
      <c r="F44" s="40">
        <v>0</v>
      </c>
      <c r="G44" s="38">
        <f t="shared" si="0"/>
        <v>90095000</v>
      </c>
      <c r="H44" s="40"/>
      <c r="I44" s="40">
        <v>451293000</v>
      </c>
      <c r="J44" s="38">
        <v>350851000</v>
      </c>
      <c r="K44" s="40">
        <v>178428000</v>
      </c>
      <c r="L44" s="40">
        <v>33193000</v>
      </c>
      <c r="M44" s="40"/>
      <c r="N44" s="41">
        <f t="shared" si="1"/>
        <v>2100201000</v>
      </c>
    </row>
    <row r="45" spans="2:14" s="36" customFormat="1" ht="20.100000000000001" customHeight="1" x14ac:dyDescent="0.25">
      <c r="B45" s="17" t="s">
        <v>47</v>
      </c>
      <c r="C45" s="38">
        <v>684183000</v>
      </c>
      <c r="D45" s="40">
        <v>158532000</v>
      </c>
      <c r="E45" s="38">
        <v>24749000</v>
      </c>
      <c r="F45" s="40">
        <v>0</v>
      </c>
      <c r="G45" s="38">
        <f t="shared" si="0"/>
        <v>24749000</v>
      </c>
      <c r="H45" s="40"/>
      <c r="I45" s="40">
        <v>563000</v>
      </c>
      <c r="J45" s="38">
        <v>191001000</v>
      </c>
      <c r="K45" s="40">
        <v>0</v>
      </c>
      <c r="L45" s="40">
        <v>0</v>
      </c>
      <c r="M45" s="40"/>
      <c r="N45" s="41">
        <f t="shared" si="1"/>
        <v>1059028000</v>
      </c>
    </row>
    <row r="46" spans="2:14" s="36" customFormat="1" ht="20.100000000000001" customHeight="1" x14ac:dyDescent="0.25">
      <c r="B46" s="17" t="s">
        <v>48</v>
      </c>
      <c r="C46" s="38">
        <v>240170000</v>
      </c>
      <c r="D46" s="40">
        <v>28309000</v>
      </c>
      <c r="E46" s="38">
        <v>107513000</v>
      </c>
      <c r="F46" s="40">
        <v>1805000</v>
      </c>
      <c r="G46" s="38">
        <f t="shared" si="0"/>
        <v>109318000</v>
      </c>
      <c r="H46" s="40"/>
      <c r="I46" s="40">
        <v>4039753000</v>
      </c>
      <c r="J46" s="38">
        <v>21192000</v>
      </c>
      <c r="K46" s="40">
        <v>0</v>
      </c>
      <c r="L46" s="40">
        <v>11000000</v>
      </c>
      <c r="M46" s="40"/>
      <c r="N46" s="41">
        <f t="shared" si="1"/>
        <v>4449742000</v>
      </c>
    </row>
    <row r="47" spans="2:14" s="36" customFormat="1" ht="20.100000000000001" customHeight="1" x14ac:dyDescent="0.25">
      <c r="B47" s="17" t="s">
        <v>49</v>
      </c>
      <c r="C47" s="38">
        <v>32840000</v>
      </c>
      <c r="D47" s="40">
        <v>4583000</v>
      </c>
      <c r="E47" s="38">
        <v>91148000</v>
      </c>
      <c r="F47" s="40">
        <v>13000</v>
      </c>
      <c r="G47" s="38">
        <f t="shared" si="0"/>
        <v>91161000</v>
      </c>
      <c r="H47" s="40"/>
      <c r="I47" s="40">
        <v>43101000</v>
      </c>
      <c r="J47" s="38">
        <v>10267000</v>
      </c>
      <c r="K47" s="40">
        <v>24158000</v>
      </c>
      <c r="L47" s="40">
        <v>0</v>
      </c>
      <c r="M47" s="40"/>
      <c r="N47" s="41">
        <f t="shared" si="1"/>
        <v>206110000</v>
      </c>
    </row>
    <row r="48" spans="2:14" s="36" customFormat="1" ht="20.100000000000001" customHeight="1" x14ac:dyDescent="0.25">
      <c r="B48" s="17" t="s">
        <v>50</v>
      </c>
      <c r="C48" s="38">
        <v>3888107000</v>
      </c>
      <c r="D48" s="40">
        <v>703287000</v>
      </c>
      <c r="E48" s="38">
        <v>450596000</v>
      </c>
      <c r="F48" s="40">
        <v>0</v>
      </c>
      <c r="G48" s="38">
        <f t="shared" si="0"/>
        <v>450596000</v>
      </c>
      <c r="H48" s="40"/>
      <c r="I48" s="40">
        <v>14342711000</v>
      </c>
      <c r="J48" s="38">
        <v>1931919000</v>
      </c>
      <c r="K48" s="40">
        <v>194653000</v>
      </c>
      <c r="L48" s="40">
        <v>27349000</v>
      </c>
      <c r="M48" s="40"/>
      <c r="N48" s="41">
        <f t="shared" si="1"/>
        <v>21538622000</v>
      </c>
    </row>
    <row r="49" spans="2:14" s="36" customFormat="1" ht="20.100000000000001" customHeight="1" x14ac:dyDescent="0.25">
      <c r="B49" s="17" t="s">
        <v>51</v>
      </c>
      <c r="C49" s="38">
        <v>735327000</v>
      </c>
      <c r="D49" s="40">
        <v>124085000</v>
      </c>
      <c r="E49" s="38">
        <v>169291000</v>
      </c>
      <c r="F49" s="40">
        <v>0</v>
      </c>
      <c r="G49" s="38">
        <f t="shared" si="0"/>
        <v>169291000</v>
      </c>
      <c r="H49" s="40"/>
      <c r="I49" s="40">
        <v>8393000</v>
      </c>
      <c r="J49" s="38">
        <v>238460000</v>
      </c>
      <c r="K49" s="40">
        <v>0</v>
      </c>
      <c r="L49" s="40">
        <v>0</v>
      </c>
      <c r="M49" s="40"/>
      <c r="N49" s="41">
        <f t="shared" si="1"/>
        <v>1275556000</v>
      </c>
    </row>
    <row r="50" spans="2:14" s="36" customFormat="1" ht="20.100000000000001" customHeight="1" x14ac:dyDescent="0.25">
      <c r="B50" s="17" t="s">
        <v>52</v>
      </c>
      <c r="C50" s="38">
        <v>61483000</v>
      </c>
      <c r="D50" s="40">
        <v>8212000</v>
      </c>
      <c r="E50" s="38">
        <v>25719000</v>
      </c>
      <c r="F50" s="40">
        <v>0</v>
      </c>
      <c r="G50" s="38">
        <f t="shared" si="0"/>
        <v>25719000</v>
      </c>
      <c r="H50" s="40"/>
      <c r="I50" s="40">
        <v>979000</v>
      </c>
      <c r="J50" s="38">
        <f>1805129000+203000</f>
        <v>1805332000</v>
      </c>
      <c r="K50" s="40">
        <v>962020000</v>
      </c>
      <c r="L50" s="40">
        <v>0</v>
      </c>
      <c r="M50" s="40"/>
      <c r="N50" s="41">
        <f t="shared" si="1"/>
        <v>2863745000</v>
      </c>
    </row>
    <row r="51" spans="2:14" s="36" customFormat="1" ht="20.100000000000001" customHeight="1" x14ac:dyDescent="0.25">
      <c r="B51" s="17" t="s">
        <v>156</v>
      </c>
      <c r="C51" s="38">
        <v>218195000</v>
      </c>
      <c r="D51" s="40">
        <v>35991000</v>
      </c>
      <c r="E51" s="38">
        <v>46834000</v>
      </c>
      <c r="F51" s="40">
        <v>0</v>
      </c>
      <c r="G51" s="38">
        <f t="shared" si="0"/>
        <v>46834000</v>
      </c>
      <c r="H51" s="40"/>
      <c r="I51" s="40">
        <v>3089000</v>
      </c>
      <c r="J51" s="38">
        <v>92495000</v>
      </c>
      <c r="K51" s="40">
        <v>0</v>
      </c>
      <c r="L51" s="40">
        <v>0</v>
      </c>
      <c r="M51" s="40"/>
      <c r="N51" s="41">
        <f t="shared" si="1"/>
        <v>396604000</v>
      </c>
    </row>
    <row r="52" spans="2:14" s="36" customFormat="1" ht="20.100000000000001" customHeight="1" x14ac:dyDescent="0.25">
      <c r="B52" s="17" t="s">
        <v>53</v>
      </c>
      <c r="C52" s="38">
        <v>340011000</v>
      </c>
      <c r="D52" s="40">
        <v>63069000</v>
      </c>
      <c r="E52" s="38">
        <v>53549000</v>
      </c>
      <c r="F52" s="40">
        <v>0</v>
      </c>
      <c r="G52" s="38">
        <f t="shared" si="0"/>
        <v>53549000</v>
      </c>
      <c r="H52" s="40"/>
      <c r="I52" s="40">
        <v>16052000</v>
      </c>
      <c r="J52" s="38">
        <v>225648000</v>
      </c>
      <c r="K52" s="40">
        <v>8601000</v>
      </c>
      <c r="L52" s="40">
        <v>0</v>
      </c>
      <c r="M52" s="40"/>
      <c r="N52" s="41">
        <f t="shared" si="1"/>
        <v>706930000</v>
      </c>
    </row>
    <row r="53" spans="2:14" s="36" customFormat="1" ht="20.100000000000001" customHeight="1" x14ac:dyDescent="0.25">
      <c r="B53" s="17" t="s">
        <v>144</v>
      </c>
      <c r="C53" s="38">
        <v>139008000</v>
      </c>
      <c r="D53" s="40">
        <v>27053000</v>
      </c>
      <c r="E53" s="38">
        <v>28973000</v>
      </c>
      <c r="F53" s="40">
        <v>0</v>
      </c>
      <c r="G53" s="38">
        <f t="shared" si="0"/>
        <v>28973000</v>
      </c>
      <c r="H53" s="40"/>
      <c r="I53" s="40">
        <v>87809000</v>
      </c>
      <c r="J53" s="38">
        <v>30802000</v>
      </c>
      <c r="K53" s="40">
        <v>0</v>
      </c>
      <c r="L53" s="40">
        <v>0</v>
      </c>
      <c r="M53" s="40"/>
      <c r="N53" s="41">
        <f t="shared" si="1"/>
        <v>313645000</v>
      </c>
    </row>
    <row r="54" spans="2:14" s="36" customFormat="1" ht="20.100000000000001" customHeight="1" thickBot="1" x14ac:dyDescent="0.3">
      <c r="B54" s="17" t="s">
        <v>145</v>
      </c>
      <c r="C54" s="38">
        <v>186975000</v>
      </c>
      <c r="D54" s="40">
        <v>38203000</v>
      </c>
      <c r="E54" s="38">
        <v>98522000</v>
      </c>
      <c r="F54" s="40">
        <v>0</v>
      </c>
      <c r="G54" s="38">
        <f t="shared" si="0"/>
        <v>98522000</v>
      </c>
      <c r="H54" s="40"/>
      <c r="I54" s="40">
        <v>110561000</v>
      </c>
      <c r="J54" s="38">
        <v>7201012000</v>
      </c>
      <c r="K54" s="40">
        <v>4690191000</v>
      </c>
      <c r="L54" s="40">
        <v>0</v>
      </c>
      <c r="M54" s="40"/>
      <c r="N54" s="41">
        <f t="shared" si="1"/>
        <v>12325464000</v>
      </c>
    </row>
    <row r="55" spans="2:14" s="45" customFormat="1" ht="24.95" customHeight="1" thickBot="1" x14ac:dyDescent="0.3">
      <c r="B55" s="42" t="s">
        <v>55</v>
      </c>
      <c r="C55" s="43">
        <f>SUM(C8:C54)</f>
        <v>164803670000</v>
      </c>
      <c r="D55" s="43">
        <f t="shared" ref="D55:J55" si="3">SUM(D8:D54)</f>
        <v>27491603000</v>
      </c>
      <c r="E55" s="43">
        <f t="shared" si="3"/>
        <v>48269927500</v>
      </c>
      <c r="F55" s="43">
        <f t="shared" si="3"/>
        <v>585763000</v>
      </c>
      <c r="G55" s="43">
        <f t="shared" si="3"/>
        <v>48855690500</v>
      </c>
      <c r="H55" s="43">
        <f t="shared" si="3"/>
        <v>72500000000</v>
      </c>
      <c r="I55" s="43">
        <f t="shared" si="3"/>
        <v>274122830000</v>
      </c>
      <c r="J55" s="43">
        <f t="shared" si="3"/>
        <v>38450784000</v>
      </c>
      <c r="K55" s="43">
        <f>SUM(K8:K54)</f>
        <v>9850559000</v>
      </c>
      <c r="L55" s="43">
        <f>SUM(L8:L54)</f>
        <v>6883242000</v>
      </c>
      <c r="M55" s="43">
        <f>SUM(M8:M54)</f>
        <v>6717029000</v>
      </c>
      <c r="N55" s="44">
        <f>SUM(N8:N54)</f>
        <v>649675407500</v>
      </c>
    </row>
    <row r="56" spans="2:14" s="36" customFormat="1" ht="12.75" x14ac:dyDescent="0.25">
      <c r="B56" s="36" t="s">
        <v>56</v>
      </c>
      <c r="N56" s="46"/>
    </row>
    <row r="57" spans="2:14" x14ac:dyDescent="0.25">
      <c r="C57" s="47"/>
      <c r="D57" s="28"/>
    </row>
    <row r="58" spans="2:14" x14ac:dyDescent="0.25">
      <c r="C58" s="47"/>
      <c r="D58" s="28"/>
    </row>
    <row r="59" spans="2:14" x14ac:dyDescent="0.25">
      <c r="D59" s="28"/>
    </row>
  </sheetData>
  <mergeCells count="14">
    <mergeCell ref="K6:K7"/>
    <mergeCell ref="L6:L7"/>
    <mergeCell ref="M6:M7"/>
    <mergeCell ref="N6:N7"/>
    <mergeCell ref="B2:N2"/>
    <mergeCell ref="B3:N3"/>
    <mergeCell ref="B4:N4"/>
    <mergeCell ref="B6:B7"/>
    <mergeCell ref="C6:C7"/>
    <mergeCell ref="D6:D7"/>
    <mergeCell ref="E6:G6"/>
    <mergeCell ref="H6:H7"/>
    <mergeCell ref="I6:I7"/>
    <mergeCell ref="J6:J7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4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1"/>
  <sheetViews>
    <sheetView zoomScale="70" zoomScaleNormal="70" workbookViewId="0"/>
  </sheetViews>
  <sheetFormatPr defaultRowHeight="15" x14ac:dyDescent="0.25"/>
  <cols>
    <col min="1" max="1" width="6.28515625" style="4" customWidth="1"/>
    <col min="2" max="2" width="79" style="4" customWidth="1"/>
    <col min="3" max="14" width="21" style="4" customWidth="1"/>
    <col min="15" max="16384" width="9.140625" style="4"/>
  </cols>
  <sheetData>
    <row r="1" spans="1:14" ht="20.100000000000001" customHeight="1" x14ac:dyDescent="0.25">
      <c r="A1" s="1"/>
      <c r="B1" s="2" t="s">
        <v>0</v>
      </c>
      <c r="C1" s="2" t="s">
        <v>0</v>
      </c>
      <c r="D1" s="2" t="s">
        <v>0</v>
      </c>
      <c r="E1" s="2" t="s">
        <v>0</v>
      </c>
      <c r="F1" s="2"/>
      <c r="G1" s="2"/>
      <c r="H1" s="2" t="s">
        <v>0</v>
      </c>
      <c r="I1" s="2" t="s">
        <v>0</v>
      </c>
      <c r="J1" s="2" t="s">
        <v>0</v>
      </c>
      <c r="K1" s="2" t="s">
        <v>0</v>
      </c>
      <c r="L1" s="2" t="s">
        <v>0</v>
      </c>
      <c r="M1" s="2" t="s">
        <v>0</v>
      </c>
      <c r="N1" s="3" t="s">
        <v>0</v>
      </c>
    </row>
    <row r="2" spans="1:14" ht="20.100000000000001" customHeight="1" x14ac:dyDescent="0.25">
      <c r="A2" s="1"/>
      <c r="B2" s="76" t="s">
        <v>0</v>
      </c>
      <c r="C2" s="76" t="s">
        <v>0</v>
      </c>
      <c r="D2" s="76" t="s">
        <v>0</v>
      </c>
      <c r="E2" s="76" t="s">
        <v>0</v>
      </c>
      <c r="F2" s="76"/>
      <c r="G2" s="76"/>
      <c r="H2" s="76" t="s">
        <v>0</v>
      </c>
      <c r="I2" s="76" t="s">
        <v>0</v>
      </c>
      <c r="J2" s="76" t="s">
        <v>0</v>
      </c>
      <c r="K2" s="76" t="s">
        <v>0</v>
      </c>
      <c r="L2" s="76" t="s">
        <v>0</v>
      </c>
      <c r="M2" s="76" t="s">
        <v>0</v>
      </c>
      <c r="N2" s="76" t="s">
        <v>0</v>
      </c>
    </row>
    <row r="3" spans="1:14" ht="20.100000000000001" customHeight="1" x14ac:dyDescent="0.25">
      <c r="A3" s="1"/>
      <c r="B3" s="76" t="s">
        <v>57</v>
      </c>
      <c r="C3" s="76" t="s">
        <v>0</v>
      </c>
      <c r="D3" s="76" t="s">
        <v>0</v>
      </c>
      <c r="E3" s="76" t="s">
        <v>0</v>
      </c>
      <c r="F3" s="76"/>
      <c r="G3" s="76"/>
      <c r="H3" s="76" t="s">
        <v>0</v>
      </c>
      <c r="I3" s="76" t="s">
        <v>0</v>
      </c>
      <c r="J3" s="76" t="s">
        <v>0</v>
      </c>
      <c r="K3" s="76" t="s">
        <v>0</v>
      </c>
      <c r="L3" s="76" t="s">
        <v>0</v>
      </c>
      <c r="M3" s="76" t="s">
        <v>0</v>
      </c>
      <c r="N3" s="76" t="s">
        <v>0</v>
      </c>
    </row>
    <row r="4" spans="1:14" ht="20.100000000000001" customHeight="1" x14ac:dyDescent="0.25">
      <c r="A4" s="1"/>
      <c r="B4" s="77" t="s">
        <v>216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</row>
    <row r="5" spans="1:14" s="8" customFormat="1" ht="20.100000000000001" customHeight="1" thickBot="1" x14ac:dyDescent="0.3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 t="s">
        <v>2</v>
      </c>
    </row>
    <row r="6" spans="1:14" s="10" customFormat="1" ht="23.25" customHeight="1" x14ac:dyDescent="0.25">
      <c r="A6" s="9"/>
      <c r="B6" s="85" t="s">
        <v>3</v>
      </c>
      <c r="C6" s="72" t="s">
        <v>4</v>
      </c>
      <c r="D6" s="72" t="s">
        <v>5</v>
      </c>
      <c r="E6" s="80" t="s">
        <v>6</v>
      </c>
      <c r="F6" s="81"/>
      <c r="G6" s="82"/>
      <c r="H6" s="72" t="s">
        <v>7</v>
      </c>
      <c r="I6" s="72" t="s">
        <v>8</v>
      </c>
      <c r="J6" s="72" t="s">
        <v>9</v>
      </c>
      <c r="K6" s="72" t="s">
        <v>10</v>
      </c>
      <c r="L6" s="72" t="s">
        <v>11</v>
      </c>
      <c r="M6" s="72" t="s">
        <v>12</v>
      </c>
      <c r="N6" s="74" t="s">
        <v>13</v>
      </c>
    </row>
    <row r="7" spans="1:14" s="10" customFormat="1" ht="45" customHeight="1" thickBot="1" x14ac:dyDescent="0.3">
      <c r="A7" s="11"/>
      <c r="B7" s="86"/>
      <c r="C7" s="83" t="s">
        <v>0</v>
      </c>
      <c r="D7" s="83" t="s">
        <v>0</v>
      </c>
      <c r="E7" s="12" t="s">
        <v>14</v>
      </c>
      <c r="F7" s="12" t="s">
        <v>15</v>
      </c>
      <c r="G7" s="12" t="s">
        <v>13</v>
      </c>
      <c r="H7" s="83" t="s">
        <v>0</v>
      </c>
      <c r="I7" s="83" t="s">
        <v>0</v>
      </c>
      <c r="J7" s="83" t="s">
        <v>0</v>
      </c>
      <c r="K7" s="83" t="s">
        <v>0</v>
      </c>
      <c r="L7" s="83" t="s">
        <v>0</v>
      </c>
      <c r="M7" s="83" t="s">
        <v>0</v>
      </c>
      <c r="N7" s="84" t="s">
        <v>0</v>
      </c>
    </row>
    <row r="8" spans="1:14" ht="19.5" customHeight="1" x14ac:dyDescent="0.25">
      <c r="A8" s="13"/>
      <c r="B8" s="14" t="s">
        <v>58</v>
      </c>
      <c r="C8" s="15">
        <v>41044000</v>
      </c>
      <c r="D8" s="15">
        <v>5463000</v>
      </c>
      <c r="E8" s="15">
        <v>4265000</v>
      </c>
      <c r="F8" s="15">
        <v>0</v>
      </c>
      <c r="G8" s="15">
        <f>E8+F8</f>
        <v>4265000</v>
      </c>
      <c r="H8" s="15"/>
      <c r="I8" s="15">
        <v>2378000</v>
      </c>
      <c r="J8" s="15">
        <v>3848000</v>
      </c>
      <c r="K8" s="15"/>
      <c r="L8" s="15"/>
      <c r="M8" s="15"/>
      <c r="N8" s="16">
        <f>SUM(C8,D8,G8,H8,I8,J8,K8,L8,M8)</f>
        <v>56998000</v>
      </c>
    </row>
    <row r="9" spans="1:14" ht="19.5" customHeight="1" x14ac:dyDescent="0.25">
      <c r="B9" s="17" t="s">
        <v>173</v>
      </c>
      <c r="C9" s="18">
        <v>610517000</v>
      </c>
      <c r="D9" s="18">
        <v>103356000</v>
      </c>
      <c r="E9" s="18">
        <v>85134000</v>
      </c>
      <c r="F9" s="18">
        <v>0</v>
      </c>
      <c r="G9" s="18">
        <f t="shared" ref="G9:G72" si="0">E9+F9</f>
        <v>85134000</v>
      </c>
      <c r="H9" s="18"/>
      <c r="I9" s="18">
        <v>24293000</v>
      </c>
      <c r="J9" s="18">
        <v>165323000</v>
      </c>
      <c r="K9" s="18"/>
      <c r="L9" s="18"/>
      <c r="M9" s="18"/>
      <c r="N9" s="19">
        <f t="shared" ref="N9:N72" si="1">SUM(C9,D9,G9,H9,I9,J9,K9,L9,M9)</f>
        <v>988623000</v>
      </c>
    </row>
    <row r="10" spans="1:14" ht="19.5" customHeight="1" x14ac:dyDescent="0.25">
      <c r="B10" s="17" t="s">
        <v>174</v>
      </c>
      <c r="C10" s="18">
        <v>316087000</v>
      </c>
      <c r="D10" s="18">
        <v>49088000</v>
      </c>
      <c r="E10" s="18">
        <v>94734000</v>
      </c>
      <c r="F10" s="18">
        <v>0</v>
      </c>
      <c r="G10" s="18">
        <f t="shared" si="0"/>
        <v>94734000</v>
      </c>
      <c r="H10" s="18"/>
      <c r="I10" s="18">
        <v>12001000</v>
      </c>
      <c r="J10" s="18">
        <v>78196000</v>
      </c>
      <c r="K10" s="18"/>
      <c r="L10" s="18"/>
      <c r="M10" s="18"/>
      <c r="N10" s="19">
        <f t="shared" si="1"/>
        <v>550106000</v>
      </c>
    </row>
    <row r="11" spans="1:14" ht="19.5" customHeight="1" x14ac:dyDescent="0.25">
      <c r="B11" s="17" t="s">
        <v>59</v>
      </c>
      <c r="C11" s="18">
        <v>569921000</v>
      </c>
      <c r="D11" s="18">
        <v>97441000</v>
      </c>
      <c r="E11" s="18">
        <v>107042000</v>
      </c>
      <c r="F11" s="18">
        <v>0</v>
      </c>
      <c r="G11" s="18">
        <f t="shared" si="0"/>
        <v>107042000</v>
      </c>
      <c r="H11" s="18"/>
      <c r="I11" s="18">
        <v>25854000</v>
      </c>
      <c r="J11" s="18">
        <v>156889000</v>
      </c>
      <c r="K11" s="18"/>
      <c r="L11" s="18"/>
      <c r="M11" s="18"/>
      <c r="N11" s="19">
        <f t="shared" si="1"/>
        <v>957147000</v>
      </c>
    </row>
    <row r="12" spans="1:14" ht="19.5" customHeight="1" x14ac:dyDescent="0.25">
      <c r="B12" s="17" t="s">
        <v>175</v>
      </c>
      <c r="C12" s="18">
        <v>549743000</v>
      </c>
      <c r="D12" s="18">
        <v>86789000</v>
      </c>
      <c r="E12" s="18">
        <v>96279000</v>
      </c>
      <c r="F12" s="18">
        <v>0</v>
      </c>
      <c r="G12" s="18">
        <f t="shared" si="0"/>
        <v>96279000</v>
      </c>
      <c r="H12" s="18"/>
      <c r="I12" s="18">
        <v>21840000</v>
      </c>
      <c r="J12" s="18">
        <v>160676000</v>
      </c>
      <c r="K12" s="18"/>
      <c r="L12" s="18"/>
      <c r="M12" s="18"/>
      <c r="N12" s="19">
        <f t="shared" si="1"/>
        <v>915327000</v>
      </c>
    </row>
    <row r="13" spans="1:14" ht="19.5" customHeight="1" x14ac:dyDescent="0.25">
      <c r="B13" s="17" t="s">
        <v>60</v>
      </c>
      <c r="C13" s="18">
        <v>805116000</v>
      </c>
      <c r="D13" s="18">
        <v>144413000</v>
      </c>
      <c r="E13" s="18">
        <v>186213000</v>
      </c>
      <c r="F13" s="18">
        <v>0</v>
      </c>
      <c r="G13" s="18">
        <f t="shared" si="0"/>
        <v>186213000</v>
      </c>
      <c r="H13" s="18"/>
      <c r="I13" s="18">
        <v>38277000</v>
      </c>
      <c r="J13" s="18">
        <v>122590000</v>
      </c>
      <c r="K13" s="18"/>
      <c r="L13" s="18"/>
      <c r="M13" s="18"/>
      <c r="N13" s="19">
        <f t="shared" si="1"/>
        <v>1296609000</v>
      </c>
    </row>
    <row r="14" spans="1:14" ht="19.5" customHeight="1" x14ac:dyDescent="0.25">
      <c r="B14" s="17" t="s">
        <v>61</v>
      </c>
      <c r="C14" s="18">
        <v>310109000</v>
      </c>
      <c r="D14" s="18">
        <v>47651000</v>
      </c>
      <c r="E14" s="18">
        <v>84899000</v>
      </c>
      <c r="F14" s="18">
        <v>0</v>
      </c>
      <c r="G14" s="18">
        <f t="shared" si="0"/>
        <v>84899000</v>
      </c>
      <c r="H14" s="18"/>
      <c r="I14" s="18">
        <v>8667000</v>
      </c>
      <c r="J14" s="18">
        <v>61420000</v>
      </c>
      <c r="K14" s="18"/>
      <c r="L14" s="18"/>
      <c r="M14" s="18"/>
      <c r="N14" s="19">
        <f t="shared" si="1"/>
        <v>512746000</v>
      </c>
    </row>
    <row r="15" spans="1:14" ht="19.5" customHeight="1" x14ac:dyDescent="0.25">
      <c r="B15" s="17" t="s">
        <v>176</v>
      </c>
      <c r="C15" s="18">
        <v>153845000</v>
      </c>
      <c r="D15" s="18">
        <v>24104000</v>
      </c>
      <c r="E15" s="18">
        <v>50951000</v>
      </c>
      <c r="F15" s="18">
        <v>0</v>
      </c>
      <c r="G15" s="18">
        <f t="shared" si="0"/>
        <v>50951000</v>
      </c>
      <c r="H15" s="18"/>
      <c r="I15" s="18">
        <v>5600000</v>
      </c>
      <c r="J15" s="18">
        <v>53614000</v>
      </c>
      <c r="K15" s="18"/>
      <c r="L15" s="18"/>
      <c r="M15" s="18"/>
      <c r="N15" s="19">
        <f t="shared" si="1"/>
        <v>288114000</v>
      </c>
    </row>
    <row r="16" spans="1:14" ht="19.5" customHeight="1" x14ac:dyDescent="0.25">
      <c r="B16" s="17" t="s">
        <v>177</v>
      </c>
      <c r="C16" s="18">
        <v>390089000</v>
      </c>
      <c r="D16" s="18">
        <v>60521000</v>
      </c>
      <c r="E16" s="18">
        <v>73361000</v>
      </c>
      <c r="F16" s="18">
        <v>0</v>
      </c>
      <c r="G16" s="18">
        <f t="shared" si="0"/>
        <v>73361000</v>
      </c>
      <c r="H16" s="18"/>
      <c r="I16" s="18">
        <v>11311000</v>
      </c>
      <c r="J16" s="18">
        <v>78509000</v>
      </c>
      <c r="K16" s="18"/>
      <c r="L16" s="18"/>
      <c r="M16" s="18"/>
      <c r="N16" s="19">
        <f t="shared" si="1"/>
        <v>613791000</v>
      </c>
    </row>
    <row r="17" spans="2:14" ht="19.5" customHeight="1" x14ac:dyDescent="0.25">
      <c r="B17" s="17" t="s">
        <v>178</v>
      </c>
      <c r="C17" s="18">
        <v>212074000</v>
      </c>
      <c r="D17" s="18">
        <v>31314000</v>
      </c>
      <c r="E17" s="18">
        <v>46855000</v>
      </c>
      <c r="F17" s="18">
        <v>0</v>
      </c>
      <c r="G17" s="18">
        <f t="shared" si="0"/>
        <v>46855000</v>
      </c>
      <c r="H17" s="18"/>
      <c r="I17" s="18">
        <v>8414000</v>
      </c>
      <c r="J17" s="18">
        <v>36852000</v>
      </c>
      <c r="K17" s="18"/>
      <c r="L17" s="18"/>
      <c r="M17" s="18"/>
      <c r="N17" s="19">
        <f t="shared" si="1"/>
        <v>335509000</v>
      </c>
    </row>
    <row r="18" spans="2:14" ht="19.5" customHeight="1" x14ac:dyDescent="0.25">
      <c r="B18" s="17" t="s">
        <v>62</v>
      </c>
      <c r="C18" s="18">
        <v>82616000</v>
      </c>
      <c r="D18" s="18">
        <v>13459000</v>
      </c>
      <c r="E18" s="18">
        <v>15503000</v>
      </c>
      <c r="F18" s="18">
        <v>0</v>
      </c>
      <c r="G18" s="18">
        <f t="shared" si="0"/>
        <v>15503000</v>
      </c>
      <c r="H18" s="18"/>
      <c r="I18" s="18">
        <v>3965000</v>
      </c>
      <c r="J18" s="18">
        <v>44934000</v>
      </c>
      <c r="K18" s="18"/>
      <c r="L18" s="18"/>
      <c r="M18" s="18"/>
      <c r="N18" s="19">
        <f t="shared" si="1"/>
        <v>160477000</v>
      </c>
    </row>
    <row r="19" spans="2:14" ht="19.5" customHeight="1" x14ac:dyDescent="0.25">
      <c r="B19" s="17" t="s">
        <v>179</v>
      </c>
      <c r="C19" s="18">
        <v>475941000</v>
      </c>
      <c r="D19" s="18">
        <v>84153000</v>
      </c>
      <c r="E19" s="18">
        <v>84451000</v>
      </c>
      <c r="F19" s="18">
        <v>0</v>
      </c>
      <c r="G19" s="18">
        <f t="shared" si="0"/>
        <v>84451000</v>
      </c>
      <c r="H19" s="18"/>
      <c r="I19" s="18">
        <v>22470000</v>
      </c>
      <c r="J19" s="18">
        <v>101144000</v>
      </c>
      <c r="K19" s="18"/>
      <c r="L19" s="18"/>
      <c r="M19" s="18"/>
      <c r="N19" s="19">
        <f t="shared" si="1"/>
        <v>768159000</v>
      </c>
    </row>
    <row r="20" spans="2:14" ht="19.5" customHeight="1" x14ac:dyDescent="0.25">
      <c r="B20" s="17" t="s">
        <v>180</v>
      </c>
      <c r="C20" s="18">
        <v>452677000</v>
      </c>
      <c r="D20" s="18">
        <v>75305000</v>
      </c>
      <c r="E20" s="18">
        <v>57201000</v>
      </c>
      <c r="F20" s="18">
        <v>0</v>
      </c>
      <c r="G20" s="18">
        <f t="shared" si="0"/>
        <v>57201000</v>
      </c>
      <c r="H20" s="18"/>
      <c r="I20" s="18">
        <v>18461000</v>
      </c>
      <c r="J20" s="18">
        <v>121303000</v>
      </c>
      <c r="K20" s="18"/>
      <c r="L20" s="18"/>
      <c r="M20" s="18"/>
      <c r="N20" s="19">
        <f t="shared" si="1"/>
        <v>724947000</v>
      </c>
    </row>
    <row r="21" spans="2:14" ht="19.5" customHeight="1" x14ac:dyDescent="0.25">
      <c r="B21" s="17" t="s">
        <v>181</v>
      </c>
      <c r="C21" s="18">
        <v>197338000</v>
      </c>
      <c r="D21" s="18">
        <v>32232000</v>
      </c>
      <c r="E21" s="18">
        <v>38591000</v>
      </c>
      <c r="F21" s="18">
        <v>0</v>
      </c>
      <c r="G21" s="18">
        <f t="shared" si="0"/>
        <v>38591000</v>
      </c>
      <c r="H21" s="18"/>
      <c r="I21" s="18">
        <v>9084000</v>
      </c>
      <c r="J21" s="18">
        <v>57580000</v>
      </c>
      <c r="K21" s="18"/>
      <c r="L21" s="18"/>
      <c r="M21" s="18"/>
      <c r="N21" s="19">
        <f t="shared" si="1"/>
        <v>334825000</v>
      </c>
    </row>
    <row r="22" spans="2:14" ht="19.5" customHeight="1" x14ac:dyDescent="0.25">
      <c r="B22" s="17" t="s">
        <v>182</v>
      </c>
      <c r="C22" s="18">
        <v>324812000</v>
      </c>
      <c r="D22" s="18">
        <v>52607000</v>
      </c>
      <c r="E22" s="18">
        <v>81323000</v>
      </c>
      <c r="F22" s="18">
        <v>0</v>
      </c>
      <c r="G22" s="18">
        <f t="shared" si="0"/>
        <v>81323000</v>
      </c>
      <c r="H22" s="18"/>
      <c r="I22" s="18">
        <v>15261000</v>
      </c>
      <c r="J22" s="18">
        <v>92350000</v>
      </c>
      <c r="K22" s="18"/>
      <c r="L22" s="18"/>
      <c r="M22" s="18"/>
      <c r="N22" s="19">
        <f t="shared" si="1"/>
        <v>566353000</v>
      </c>
    </row>
    <row r="23" spans="2:14" ht="19.5" customHeight="1" x14ac:dyDescent="0.25">
      <c r="B23" s="17" t="s">
        <v>63</v>
      </c>
      <c r="C23" s="18">
        <v>346330000</v>
      </c>
      <c r="D23" s="18">
        <v>56225000</v>
      </c>
      <c r="E23" s="18">
        <v>93844000</v>
      </c>
      <c r="F23" s="18">
        <v>0</v>
      </c>
      <c r="G23" s="18">
        <f t="shared" si="0"/>
        <v>93844000</v>
      </c>
      <c r="H23" s="18"/>
      <c r="I23" s="18">
        <v>11251000</v>
      </c>
      <c r="J23" s="18">
        <v>102713000</v>
      </c>
      <c r="K23" s="18"/>
      <c r="L23" s="18"/>
      <c r="M23" s="18"/>
      <c r="N23" s="19">
        <f t="shared" si="1"/>
        <v>610363000</v>
      </c>
    </row>
    <row r="24" spans="2:14" ht="19.5" customHeight="1" x14ac:dyDescent="0.25">
      <c r="B24" s="17" t="s">
        <v>183</v>
      </c>
      <c r="C24" s="18">
        <v>328895000</v>
      </c>
      <c r="D24" s="18">
        <v>48972000</v>
      </c>
      <c r="E24" s="18">
        <v>86688000</v>
      </c>
      <c r="F24" s="18">
        <v>0</v>
      </c>
      <c r="G24" s="18">
        <f t="shared" si="0"/>
        <v>86688000</v>
      </c>
      <c r="H24" s="18"/>
      <c r="I24" s="18">
        <v>13330000</v>
      </c>
      <c r="J24" s="18">
        <v>69938000</v>
      </c>
      <c r="K24" s="18"/>
      <c r="L24" s="18"/>
      <c r="M24" s="18"/>
      <c r="N24" s="19">
        <f t="shared" si="1"/>
        <v>547823000</v>
      </c>
    </row>
    <row r="25" spans="2:14" ht="19.5" customHeight="1" x14ac:dyDescent="0.25">
      <c r="B25" s="17" t="s">
        <v>184</v>
      </c>
      <c r="C25" s="18">
        <v>305654000</v>
      </c>
      <c r="D25" s="18">
        <v>49990000</v>
      </c>
      <c r="E25" s="18">
        <v>49792000</v>
      </c>
      <c r="F25" s="18">
        <v>0</v>
      </c>
      <c r="G25" s="18">
        <f t="shared" si="0"/>
        <v>49792000</v>
      </c>
      <c r="H25" s="18"/>
      <c r="I25" s="18">
        <v>12659000</v>
      </c>
      <c r="J25" s="18">
        <v>75447000</v>
      </c>
      <c r="K25" s="18"/>
      <c r="L25" s="18"/>
      <c r="M25" s="18"/>
      <c r="N25" s="19">
        <f t="shared" si="1"/>
        <v>493542000</v>
      </c>
    </row>
    <row r="26" spans="2:14" ht="19.5" customHeight="1" x14ac:dyDescent="0.25">
      <c r="B26" s="17" t="s">
        <v>64</v>
      </c>
      <c r="C26" s="18">
        <v>301799000</v>
      </c>
      <c r="D26" s="18">
        <v>46227000</v>
      </c>
      <c r="E26" s="18">
        <v>56260000</v>
      </c>
      <c r="F26" s="18">
        <v>0</v>
      </c>
      <c r="G26" s="18">
        <f t="shared" si="0"/>
        <v>56260000</v>
      </c>
      <c r="H26" s="18"/>
      <c r="I26" s="18">
        <v>13380000</v>
      </c>
      <c r="J26" s="18">
        <v>61597000</v>
      </c>
      <c r="K26" s="18"/>
      <c r="L26" s="18"/>
      <c r="M26" s="18"/>
      <c r="N26" s="19">
        <f t="shared" si="1"/>
        <v>479263000</v>
      </c>
    </row>
    <row r="27" spans="2:14" ht="19.5" customHeight="1" x14ac:dyDescent="0.25">
      <c r="B27" s="17" t="s">
        <v>185</v>
      </c>
      <c r="C27" s="18">
        <v>239204000</v>
      </c>
      <c r="D27" s="18">
        <v>34958000</v>
      </c>
      <c r="E27" s="18">
        <v>43387000</v>
      </c>
      <c r="F27" s="18">
        <v>0</v>
      </c>
      <c r="G27" s="18">
        <f t="shared" si="0"/>
        <v>43387000</v>
      </c>
      <c r="H27" s="18"/>
      <c r="I27" s="18">
        <v>9810000</v>
      </c>
      <c r="J27" s="18">
        <v>76822000</v>
      </c>
      <c r="K27" s="18"/>
      <c r="L27" s="18"/>
      <c r="M27" s="18"/>
      <c r="N27" s="19">
        <f t="shared" si="1"/>
        <v>404181000</v>
      </c>
    </row>
    <row r="28" spans="2:14" ht="19.5" customHeight="1" x14ac:dyDescent="0.25">
      <c r="B28" s="17" t="s">
        <v>186</v>
      </c>
      <c r="C28" s="18">
        <v>343301000</v>
      </c>
      <c r="D28" s="18">
        <v>57857000</v>
      </c>
      <c r="E28" s="18">
        <v>57370000</v>
      </c>
      <c r="F28" s="18">
        <v>0</v>
      </c>
      <c r="G28" s="18">
        <f t="shared" si="0"/>
        <v>57370000</v>
      </c>
      <c r="H28" s="18"/>
      <c r="I28" s="18">
        <v>14105000</v>
      </c>
      <c r="J28" s="18">
        <v>102242000</v>
      </c>
      <c r="K28" s="18"/>
      <c r="L28" s="18"/>
      <c r="M28" s="18"/>
      <c r="N28" s="19">
        <f t="shared" si="1"/>
        <v>574875000</v>
      </c>
    </row>
    <row r="29" spans="2:14" ht="19.5" customHeight="1" x14ac:dyDescent="0.25">
      <c r="B29" s="17" t="s">
        <v>187</v>
      </c>
      <c r="C29" s="18">
        <v>303674000</v>
      </c>
      <c r="D29" s="18">
        <v>49417000</v>
      </c>
      <c r="E29" s="18">
        <v>46518000</v>
      </c>
      <c r="F29" s="18">
        <v>0</v>
      </c>
      <c r="G29" s="18">
        <f t="shared" si="0"/>
        <v>46518000</v>
      </c>
      <c r="H29" s="18"/>
      <c r="I29" s="18">
        <v>15076000</v>
      </c>
      <c r="J29" s="18">
        <v>42724000</v>
      </c>
      <c r="K29" s="18"/>
      <c r="L29" s="18"/>
      <c r="M29" s="18"/>
      <c r="N29" s="19">
        <f t="shared" si="1"/>
        <v>457409000</v>
      </c>
    </row>
    <row r="30" spans="2:14" ht="19.5" customHeight="1" x14ac:dyDescent="0.25">
      <c r="B30" s="17" t="s">
        <v>188</v>
      </c>
      <c r="C30" s="18">
        <v>303446000</v>
      </c>
      <c r="D30" s="18">
        <v>49024000</v>
      </c>
      <c r="E30" s="18">
        <v>53235000</v>
      </c>
      <c r="F30" s="18">
        <v>0</v>
      </c>
      <c r="G30" s="18">
        <f t="shared" si="0"/>
        <v>53235000</v>
      </c>
      <c r="H30" s="18"/>
      <c r="I30" s="18">
        <v>11739000</v>
      </c>
      <c r="J30" s="18">
        <v>61274000</v>
      </c>
      <c r="K30" s="18"/>
      <c r="L30" s="18"/>
      <c r="M30" s="18"/>
      <c r="N30" s="19">
        <f t="shared" si="1"/>
        <v>478718000</v>
      </c>
    </row>
    <row r="31" spans="2:14" ht="19.5" customHeight="1" x14ac:dyDescent="0.25">
      <c r="B31" s="17" t="s">
        <v>189</v>
      </c>
      <c r="C31" s="18">
        <v>388896000</v>
      </c>
      <c r="D31" s="18">
        <v>55336000</v>
      </c>
      <c r="E31" s="18">
        <v>87785000</v>
      </c>
      <c r="F31" s="18">
        <v>0</v>
      </c>
      <c r="G31" s="18">
        <f t="shared" si="0"/>
        <v>87785000</v>
      </c>
      <c r="H31" s="18"/>
      <c r="I31" s="18">
        <v>14086000</v>
      </c>
      <c r="J31" s="18">
        <v>65207000</v>
      </c>
      <c r="K31" s="18"/>
      <c r="L31" s="18"/>
      <c r="M31" s="18"/>
      <c r="N31" s="19">
        <f t="shared" si="1"/>
        <v>611310000</v>
      </c>
    </row>
    <row r="32" spans="2:14" ht="19.5" customHeight="1" x14ac:dyDescent="0.25">
      <c r="B32" s="17" t="s">
        <v>190</v>
      </c>
      <c r="C32" s="18">
        <v>256660000</v>
      </c>
      <c r="D32" s="18">
        <v>38896000</v>
      </c>
      <c r="E32" s="18">
        <v>46987000</v>
      </c>
      <c r="F32" s="18">
        <v>0</v>
      </c>
      <c r="G32" s="18">
        <f t="shared" si="0"/>
        <v>46987000</v>
      </c>
      <c r="H32" s="18"/>
      <c r="I32" s="18">
        <v>10423000</v>
      </c>
      <c r="J32" s="18">
        <v>54210000</v>
      </c>
      <c r="K32" s="18"/>
      <c r="L32" s="18"/>
      <c r="M32" s="18"/>
      <c r="N32" s="19">
        <f t="shared" si="1"/>
        <v>407176000</v>
      </c>
    </row>
    <row r="33" spans="2:14" ht="19.5" customHeight="1" x14ac:dyDescent="0.25">
      <c r="B33" s="17" t="s">
        <v>191</v>
      </c>
      <c r="C33" s="18">
        <v>252583000</v>
      </c>
      <c r="D33" s="18">
        <v>36320000</v>
      </c>
      <c r="E33" s="18">
        <v>44977000</v>
      </c>
      <c r="F33" s="18">
        <v>0</v>
      </c>
      <c r="G33" s="18">
        <f t="shared" si="0"/>
        <v>44977000</v>
      </c>
      <c r="H33" s="18"/>
      <c r="I33" s="18">
        <v>8534000</v>
      </c>
      <c r="J33" s="18">
        <v>50146000</v>
      </c>
      <c r="K33" s="18"/>
      <c r="L33" s="18"/>
      <c r="M33" s="18"/>
      <c r="N33" s="19">
        <f t="shared" si="1"/>
        <v>392560000</v>
      </c>
    </row>
    <row r="34" spans="2:14" ht="19.5" customHeight="1" x14ac:dyDescent="0.25">
      <c r="B34" s="17" t="s">
        <v>192</v>
      </c>
      <c r="C34" s="18">
        <v>267450000</v>
      </c>
      <c r="D34" s="18">
        <v>40233000</v>
      </c>
      <c r="E34" s="18">
        <v>46498000</v>
      </c>
      <c r="F34" s="18">
        <v>0</v>
      </c>
      <c r="G34" s="18">
        <f t="shared" si="0"/>
        <v>46498000</v>
      </c>
      <c r="H34" s="18"/>
      <c r="I34" s="18">
        <v>9436000</v>
      </c>
      <c r="J34" s="18">
        <v>41658000</v>
      </c>
      <c r="K34" s="18"/>
      <c r="L34" s="18"/>
      <c r="M34" s="18"/>
      <c r="N34" s="19">
        <f t="shared" si="1"/>
        <v>405275000</v>
      </c>
    </row>
    <row r="35" spans="2:14" ht="19.5" customHeight="1" x14ac:dyDescent="0.25">
      <c r="B35" s="17" t="s">
        <v>65</v>
      </c>
      <c r="C35" s="18">
        <v>237424000</v>
      </c>
      <c r="D35" s="18">
        <v>34180000</v>
      </c>
      <c r="E35" s="18">
        <v>43867000</v>
      </c>
      <c r="F35" s="18">
        <v>0</v>
      </c>
      <c r="G35" s="18">
        <f t="shared" si="0"/>
        <v>43867000</v>
      </c>
      <c r="H35" s="18"/>
      <c r="I35" s="18">
        <v>8100000</v>
      </c>
      <c r="J35" s="18">
        <v>45281000</v>
      </c>
      <c r="K35" s="18"/>
      <c r="L35" s="18"/>
      <c r="M35" s="18"/>
      <c r="N35" s="19">
        <f t="shared" si="1"/>
        <v>368852000</v>
      </c>
    </row>
    <row r="36" spans="2:14" ht="19.5" customHeight="1" x14ac:dyDescent="0.25">
      <c r="B36" s="17" t="s">
        <v>193</v>
      </c>
      <c r="C36" s="18">
        <v>204769000</v>
      </c>
      <c r="D36" s="18">
        <v>31283000</v>
      </c>
      <c r="E36" s="18">
        <v>44677000</v>
      </c>
      <c r="F36" s="18">
        <v>0</v>
      </c>
      <c r="G36" s="18">
        <f t="shared" si="0"/>
        <v>44677000</v>
      </c>
      <c r="H36" s="18"/>
      <c r="I36" s="18">
        <v>10180000</v>
      </c>
      <c r="J36" s="18">
        <v>56241000</v>
      </c>
      <c r="K36" s="18"/>
      <c r="L36" s="18"/>
      <c r="M36" s="18"/>
      <c r="N36" s="19">
        <f t="shared" si="1"/>
        <v>347150000</v>
      </c>
    </row>
    <row r="37" spans="2:14" ht="19.5" customHeight="1" x14ac:dyDescent="0.25">
      <c r="B37" s="17" t="s">
        <v>66</v>
      </c>
      <c r="C37" s="18">
        <v>65872000</v>
      </c>
      <c r="D37" s="18">
        <v>10049000</v>
      </c>
      <c r="E37" s="18">
        <v>13339000</v>
      </c>
      <c r="F37" s="18">
        <v>0</v>
      </c>
      <c r="G37" s="18">
        <f t="shared" si="0"/>
        <v>13339000</v>
      </c>
      <c r="H37" s="18"/>
      <c r="I37" s="18">
        <v>2283000</v>
      </c>
      <c r="J37" s="18">
        <v>26506000</v>
      </c>
      <c r="K37" s="18"/>
      <c r="L37" s="18"/>
      <c r="M37" s="18"/>
      <c r="N37" s="19">
        <f t="shared" si="1"/>
        <v>118049000</v>
      </c>
    </row>
    <row r="38" spans="2:14" ht="19.5" customHeight="1" x14ac:dyDescent="0.25">
      <c r="B38" s="17" t="s">
        <v>194</v>
      </c>
      <c r="C38" s="18">
        <v>62575000</v>
      </c>
      <c r="D38" s="18">
        <v>9049000</v>
      </c>
      <c r="E38" s="18">
        <v>12885000</v>
      </c>
      <c r="F38" s="18">
        <v>0</v>
      </c>
      <c r="G38" s="18">
        <f t="shared" si="0"/>
        <v>12885000</v>
      </c>
      <c r="H38" s="18"/>
      <c r="I38" s="18">
        <v>2144000</v>
      </c>
      <c r="J38" s="18">
        <v>38450000</v>
      </c>
      <c r="K38" s="18"/>
      <c r="L38" s="18"/>
      <c r="M38" s="18"/>
      <c r="N38" s="19">
        <f t="shared" si="1"/>
        <v>125103000</v>
      </c>
    </row>
    <row r="39" spans="2:14" ht="19.5" customHeight="1" x14ac:dyDescent="0.25">
      <c r="B39" s="17" t="s">
        <v>195</v>
      </c>
      <c r="C39" s="18">
        <v>142112000</v>
      </c>
      <c r="D39" s="18">
        <v>21780000</v>
      </c>
      <c r="E39" s="18">
        <v>28743000</v>
      </c>
      <c r="F39" s="18">
        <v>0</v>
      </c>
      <c r="G39" s="18">
        <f t="shared" si="0"/>
        <v>28743000</v>
      </c>
      <c r="H39" s="18"/>
      <c r="I39" s="18">
        <v>5506000</v>
      </c>
      <c r="J39" s="18">
        <v>32178000</v>
      </c>
      <c r="K39" s="18"/>
      <c r="L39" s="18"/>
      <c r="M39" s="18"/>
      <c r="N39" s="19">
        <f t="shared" si="1"/>
        <v>230319000</v>
      </c>
    </row>
    <row r="40" spans="2:14" ht="19.5" customHeight="1" x14ac:dyDescent="0.25">
      <c r="B40" s="17" t="s">
        <v>196</v>
      </c>
      <c r="C40" s="18">
        <v>302107000</v>
      </c>
      <c r="D40" s="18">
        <v>45252000</v>
      </c>
      <c r="E40" s="18">
        <v>51702000</v>
      </c>
      <c r="F40" s="18">
        <v>0</v>
      </c>
      <c r="G40" s="18">
        <f t="shared" si="0"/>
        <v>51702000</v>
      </c>
      <c r="H40" s="18"/>
      <c r="I40" s="18">
        <v>11672000</v>
      </c>
      <c r="J40" s="18">
        <v>48653000</v>
      </c>
      <c r="K40" s="18"/>
      <c r="L40" s="18"/>
      <c r="M40" s="18"/>
      <c r="N40" s="19">
        <f t="shared" si="1"/>
        <v>459386000</v>
      </c>
    </row>
    <row r="41" spans="2:14" ht="19.5" customHeight="1" x14ac:dyDescent="0.25">
      <c r="B41" s="17" t="s">
        <v>197</v>
      </c>
      <c r="C41" s="18">
        <v>201854000</v>
      </c>
      <c r="D41" s="18">
        <v>32417000</v>
      </c>
      <c r="E41" s="18">
        <v>31384000</v>
      </c>
      <c r="F41" s="18">
        <v>0</v>
      </c>
      <c r="G41" s="18">
        <f t="shared" si="0"/>
        <v>31384000</v>
      </c>
      <c r="H41" s="18"/>
      <c r="I41" s="18">
        <v>8094000</v>
      </c>
      <c r="J41" s="18">
        <v>46158000</v>
      </c>
      <c r="K41" s="18"/>
      <c r="L41" s="18"/>
      <c r="M41" s="18"/>
      <c r="N41" s="19">
        <f t="shared" si="1"/>
        <v>319907000</v>
      </c>
    </row>
    <row r="42" spans="2:14" ht="19.5" customHeight="1" x14ac:dyDescent="0.25">
      <c r="B42" s="17" t="s">
        <v>198</v>
      </c>
      <c r="C42" s="18">
        <v>147829000</v>
      </c>
      <c r="D42" s="18">
        <v>22947000</v>
      </c>
      <c r="E42" s="18">
        <v>34657000</v>
      </c>
      <c r="F42" s="18">
        <v>0</v>
      </c>
      <c r="G42" s="18">
        <f t="shared" si="0"/>
        <v>34657000</v>
      </c>
      <c r="H42" s="18"/>
      <c r="I42" s="18">
        <v>6181000</v>
      </c>
      <c r="J42" s="18">
        <v>42201000</v>
      </c>
      <c r="K42" s="18"/>
      <c r="L42" s="18"/>
      <c r="M42" s="18"/>
      <c r="N42" s="19">
        <f t="shared" si="1"/>
        <v>253815000</v>
      </c>
    </row>
    <row r="43" spans="2:14" ht="19.5" customHeight="1" x14ac:dyDescent="0.25">
      <c r="B43" s="17" t="s">
        <v>199</v>
      </c>
      <c r="C43" s="18">
        <v>208134000</v>
      </c>
      <c r="D43" s="18">
        <v>32327000</v>
      </c>
      <c r="E43" s="18">
        <v>34468000</v>
      </c>
      <c r="F43" s="18">
        <v>0</v>
      </c>
      <c r="G43" s="18">
        <f t="shared" si="0"/>
        <v>34468000</v>
      </c>
      <c r="H43" s="18"/>
      <c r="I43" s="18">
        <v>8810000</v>
      </c>
      <c r="J43" s="18">
        <v>59636000</v>
      </c>
      <c r="K43" s="18"/>
      <c r="L43" s="18"/>
      <c r="M43" s="18"/>
      <c r="N43" s="19">
        <f t="shared" si="1"/>
        <v>343375000</v>
      </c>
    </row>
    <row r="44" spans="2:14" ht="19.5" customHeight="1" x14ac:dyDescent="0.25">
      <c r="B44" s="17" t="s">
        <v>200</v>
      </c>
      <c r="C44" s="18">
        <v>237190000</v>
      </c>
      <c r="D44" s="18">
        <v>39086000</v>
      </c>
      <c r="E44" s="18">
        <v>35684000</v>
      </c>
      <c r="F44" s="18">
        <v>0</v>
      </c>
      <c r="G44" s="18">
        <f t="shared" si="0"/>
        <v>35684000</v>
      </c>
      <c r="H44" s="18"/>
      <c r="I44" s="18">
        <v>9916000</v>
      </c>
      <c r="J44" s="18">
        <v>41586000</v>
      </c>
      <c r="K44" s="18"/>
      <c r="L44" s="18"/>
      <c r="M44" s="18"/>
      <c r="N44" s="19">
        <f t="shared" si="1"/>
        <v>363462000</v>
      </c>
    </row>
    <row r="45" spans="2:14" ht="19.5" customHeight="1" x14ac:dyDescent="0.25">
      <c r="B45" s="17" t="s">
        <v>67</v>
      </c>
      <c r="C45" s="18">
        <v>121214000</v>
      </c>
      <c r="D45" s="18">
        <v>18312000</v>
      </c>
      <c r="E45" s="18">
        <v>29380000</v>
      </c>
      <c r="F45" s="18">
        <v>0</v>
      </c>
      <c r="G45" s="18">
        <f t="shared" si="0"/>
        <v>29380000</v>
      </c>
      <c r="H45" s="18"/>
      <c r="I45" s="18">
        <v>4903000</v>
      </c>
      <c r="J45" s="18">
        <v>34505000</v>
      </c>
      <c r="K45" s="18"/>
      <c r="L45" s="18"/>
      <c r="M45" s="18"/>
      <c r="N45" s="19">
        <f t="shared" si="1"/>
        <v>208314000</v>
      </c>
    </row>
    <row r="46" spans="2:14" ht="19.5" customHeight="1" x14ac:dyDescent="0.25">
      <c r="B46" s="17" t="s">
        <v>68</v>
      </c>
      <c r="C46" s="18">
        <v>244915000</v>
      </c>
      <c r="D46" s="18">
        <v>39308000</v>
      </c>
      <c r="E46" s="18">
        <v>59860000</v>
      </c>
      <c r="F46" s="18">
        <v>0</v>
      </c>
      <c r="G46" s="18">
        <f t="shared" si="0"/>
        <v>59860000</v>
      </c>
      <c r="H46" s="18"/>
      <c r="I46" s="18">
        <v>10914000</v>
      </c>
      <c r="J46" s="18">
        <v>61444000</v>
      </c>
      <c r="K46" s="18"/>
      <c r="L46" s="18"/>
      <c r="M46" s="18"/>
      <c r="N46" s="19">
        <f t="shared" si="1"/>
        <v>416441000</v>
      </c>
    </row>
    <row r="47" spans="2:14" ht="19.5" customHeight="1" x14ac:dyDescent="0.25">
      <c r="B47" s="17" t="s">
        <v>201</v>
      </c>
      <c r="C47" s="18">
        <v>237779000</v>
      </c>
      <c r="D47" s="18">
        <v>32674000</v>
      </c>
      <c r="E47" s="18">
        <v>58770000</v>
      </c>
      <c r="F47" s="18">
        <v>0</v>
      </c>
      <c r="G47" s="18">
        <f t="shared" si="0"/>
        <v>58770000</v>
      </c>
      <c r="H47" s="18"/>
      <c r="I47" s="18">
        <v>6167000</v>
      </c>
      <c r="J47" s="18">
        <v>27509000</v>
      </c>
      <c r="K47" s="18"/>
      <c r="L47" s="18"/>
      <c r="M47" s="18"/>
      <c r="N47" s="19">
        <f t="shared" si="1"/>
        <v>362899000</v>
      </c>
    </row>
    <row r="48" spans="2:14" ht="19.5" customHeight="1" x14ac:dyDescent="0.25">
      <c r="B48" s="17" t="s">
        <v>218</v>
      </c>
      <c r="C48" s="18">
        <v>195009000</v>
      </c>
      <c r="D48" s="18">
        <v>30679000</v>
      </c>
      <c r="E48" s="18">
        <v>39187000</v>
      </c>
      <c r="F48" s="18">
        <v>0</v>
      </c>
      <c r="G48" s="18">
        <f t="shared" si="0"/>
        <v>39187000</v>
      </c>
      <c r="H48" s="18"/>
      <c r="I48" s="18">
        <v>8643000</v>
      </c>
      <c r="J48" s="18">
        <v>49114000</v>
      </c>
      <c r="K48" s="18"/>
      <c r="L48" s="18"/>
      <c r="M48" s="18"/>
      <c r="N48" s="19">
        <f t="shared" si="1"/>
        <v>322632000</v>
      </c>
    </row>
    <row r="49" spans="1:14" ht="19.5" customHeight="1" x14ac:dyDescent="0.25">
      <c r="B49" s="17" t="s">
        <v>202</v>
      </c>
      <c r="C49" s="18">
        <v>143960000</v>
      </c>
      <c r="D49" s="18">
        <v>22397000</v>
      </c>
      <c r="E49" s="18">
        <v>28768000</v>
      </c>
      <c r="F49" s="18">
        <v>0</v>
      </c>
      <c r="G49" s="18">
        <f t="shared" si="0"/>
        <v>28768000</v>
      </c>
      <c r="H49" s="18"/>
      <c r="I49" s="18">
        <v>4598000</v>
      </c>
      <c r="J49" s="18">
        <v>33780000</v>
      </c>
      <c r="K49" s="18"/>
      <c r="L49" s="18"/>
      <c r="M49" s="18"/>
      <c r="N49" s="19">
        <f t="shared" si="1"/>
        <v>233503000</v>
      </c>
    </row>
    <row r="50" spans="1:14" ht="19.5" customHeight="1" x14ac:dyDescent="0.25">
      <c r="B50" s="17" t="s">
        <v>203</v>
      </c>
      <c r="C50" s="18">
        <v>122368000</v>
      </c>
      <c r="D50" s="18">
        <v>19083000</v>
      </c>
      <c r="E50" s="18">
        <v>27385000</v>
      </c>
      <c r="F50" s="18">
        <v>0</v>
      </c>
      <c r="G50" s="18">
        <f t="shared" si="0"/>
        <v>27385000</v>
      </c>
      <c r="H50" s="18"/>
      <c r="I50" s="18">
        <v>6582000</v>
      </c>
      <c r="J50" s="18">
        <v>52444000</v>
      </c>
      <c r="K50" s="18"/>
      <c r="L50" s="18"/>
      <c r="M50" s="18"/>
      <c r="N50" s="19">
        <f t="shared" si="1"/>
        <v>227862000</v>
      </c>
    </row>
    <row r="51" spans="1:14" ht="19.5" customHeight="1" x14ac:dyDescent="0.25">
      <c r="B51" s="17" t="s">
        <v>204</v>
      </c>
      <c r="C51" s="18">
        <v>159816000</v>
      </c>
      <c r="D51" s="18">
        <v>24124000</v>
      </c>
      <c r="E51" s="18">
        <v>34805000</v>
      </c>
      <c r="F51" s="18">
        <v>0</v>
      </c>
      <c r="G51" s="18">
        <f t="shared" si="0"/>
        <v>34805000</v>
      </c>
      <c r="H51" s="18"/>
      <c r="I51" s="18">
        <v>6497000</v>
      </c>
      <c r="J51" s="18">
        <v>54093000</v>
      </c>
      <c r="K51" s="18"/>
      <c r="L51" s="18"/>
      <c r="M51" s="18"/>
      <c r="N51" s="19">
        <f t="shared" si="1"/>
        <v>279335000</v>
      </c>
    </row>
    <row r="52" spans="1:14" ht="19.5" customHeight="1" x14ac:dyDescent="0.25">
      <c r="B52" s="17" t="s">
        <v>205</v>
      </c>
      <c r="C52" s="18">
        <v>104709000</v>
      </c>
      <c r="D52" s="18">
        <v>14131000</v>
      </c>
      <c r="E52" s="18">
        <v>30047000</v>
      </c>
      <c r="F52" s="18">
        <v>0</v>
      </c>
      <c r="G52" s="18">
        <f t="shared" si="0"/>
        <v>30047000</v>
      </c>
      <c r="H52" s="18"/>
      <c r="I52" s="18">
        <v>3984000</v>
      </c>
      <c r="J52" s="18">
        <v>34305000</v>
      </c>
      <c r="K52" s="18"/>
      <c r="L52" s="18"/>
      <c r="M52" s="18"/>
      <c r="N52" s="19">
        <f t="shared" si="1"/>
        <v>187176000</v>
      </c>
    </row>
    <row r="53" spans="1:14" ht="19.5" customHeight="1" x14ac:dyDescent="0.25">
      <c r="B53" s="17" t="s">
        <v>69</v>
      </c>
      <c r="C53" s="18">
        <v>182568000</v>
      </c>
      <c r="D53" s="18">
        <v>27981000</v>
      </c>
      <c r="E53" s="18">
        <v>37681000</v>
      </c>
      <c r="F53" s="18">
        <v>0</v>
      </c>
      <c r="G53" s="18">
        <f t="shared" si="0"/>
        <v>37681000</v>
      </c>
      <c r="H53" s="18"/>
      <c r="I53" s="18">
        <v>6811000</v>
      </c>
      <c r="J53" s="18">
        <v>45421000</v>
      </c>
      <c r="K53" s="18"/>
      <c r="L53" s="18"/>
      <c r="M53" s="18"/>
      <c r="N53" s="19">
        <f t="shared" si="1"/>
        <v>300462000</v>
      </c>
    </row>
    <row r="54" spans="1:14" ht="19.5" customHeight="1" x14ac:dyDescent="0.25">
      <c r="B54" s="17" t="s">
        <v>219</v>
      </c>
      <c r="C54" s="18">
        <v>93136000</v>
      </c>
      <c r="D54" s="18">
        <v>14322000</v>
      </c>
      <c r="E54" s="18">
        <v>20782000</v>
      </c>
      <c r="F54" s="18">
        <v>0</v>
      </c>
      <c r="G54" s="18">
        <f t="shared" si="0"/>
        <v>20782000</v>
      </c>
      <c r="H54" s="18"/>
      <c r="I54" s="18">
        <v>2863000</v>
      </c>
      <c r="J54" s="18">
        <v>36115000</v>
      </c>
      <c r="K54" s="18"/>
      <c r="L54" s="18"/>
      <c r="M54" s="18"/>
      <c r="N54" s="19">
        <f t="shared" si="1"/>
        <v>167218000</v>
      </c>
    </row>
    <row r="55" spans="1:14" ht="19.5" customHeight="1" x14ac:dyDescent="0.25">
      <c r="B55" s="17" t="s">
        <v>206</v>
      </c>
      <c r="C55" s="18">
        <v>149628000</v>
      </c>
      <c r="D55" s="18">
        <v>21763000</v>
      </c>
      <c r="E55" s="18">
        <v>37596000</v>
      </c>
      <c r="F55" s="18">
        <v>0</v>
      </c>
      <c r="G55" s="18">
        <f t="shared" si="0"/>
        <v>37596000</v>
      </c>
      <c r="H55" s="18"/>
      <c r="I55" s="18">
        <v>4289000</v>
      </c>
      <c r="J55" s="18">
        <v>31417000</v>
      </c>
      <c r="K55" s="18"/>
      <c r="L55" s="18"/>
      <c r="M55" s="18"/>
      <c r="N55" s="19">
        <f t="shared" si="1"/>
        <v>244693000</v>
      </c>
    </row>
    <row r="56" spans="1:14" ht="19.5" customHeight="1" x14ac:dyDescent="0.25">
      <c r="B56" s="17" t="s">
        <v>70</v>
      </c>
      <c r="C56" s="18">
        <v>152514000</v>
      </c>
      <c r="D56" s="18">
        <v>23108000</v>
      </c>
      <c r="E56" s="18">
        <v>28533000</v>
      </c>
      <c r="F56" s="18">
        <v>0</v>
      </c>
      <c r="G56" s="18">
        <f t="shared" si="0"/>
        <v>28533000</v>
      </c>
      <c r="H56" s="18"/>
      <c r="I56" s="18">
        <v>5812000</v>
      </c>
      <c r="J56" s="18">
        <v>41508000</v>
      </c>
      <c r="K56" s="18"/>
      <c r="L56" s="18"/>
      <c r="M56" s="18"/>
      <c r="N56" s="19">
        <f t="shared" si="1"/>
        <v>251475000</v>
      </c>
    </row>
    <row r="57" spans="1:14" ht="19.5" customHeight="1" x14ac:dyDescent="0.25">
      <c r="B57" s="17" t="s">
        <v>146</v>
      </c>
      <c r="C57" s="18">
        <v>173968000</v>
      </c>
      <c r="D57" s="18">
        <v>27064000</v>
      </c>
      <c r="E57" s="18">
        <v>34926000</v>
      </c>
      <c r="F57" s="18">
        <v>0</v>
      </c>
      <c r="G57" s="18">
        <f t="shared" si="0"/>
        <v>34926000</v>
      </c>
      <c r="H57" s="18"/>
      <c r="I57" s="18">
        <v>5786000</v>
      </c>
      <c r="J57" s="18">
        <v>31269000</v>
      </c>
      <c r="K57" s="18"/>
      <c r="L57" s="18"/>
      <c r="M57" s="18"/>
      <c r="N57" s="19">
        <f t="shared" si="1"/>
        <v>273013000</v>
      </c>
    </row>
    <row r="58" spans="1:14" ht="19.5" customHeight="1" x14ac:dyDescent="0.25">
      <c r="B58" s="17" t="s">
        <v>207</v>
      </c>
      <c r="C58" s="18">
        <v>162766000</v>
      </c>
      <c r="D58" s="18">
        <v>24149000</v>
      </c>
      <c r="E58" s="18">
        <v>28825000</v>
      </c>
      <c r="F58" s="18">
        <v>0</v>
      </c>
      <c r="G58" s="18">
        <f t="shared" si="0"/>
        <v>28825000</v>
      </c>
      <c r="H58" s="18"/>
      <c r="I58" s="18">
        <v>5538000</v>
      </c>
      <c r="J58" s="18">
        <v>36526000</v>
      </c>
      <c r="K58" s="18"/>
      <c r="L58" s="18"/>
      <c r="M58" s="18"/>
      <c r="N58" s="19">
        <f t="shared" si="1"/>
        <v>257804000</v>
      </c>
    </row>
    <row r="59" spans="1:14" ht="19.5" customHeight="1" x14ac:dyDescent="0.25">
      <c r="B59" s="17" t="s">
        <v>208</v>
      </c>
      <c r="C59" s="18">
        <v>145011000</v>
      </c>
      <c r="D59" s="18">
        <v>22346000</v>
      </c>
      <c r="E59" s="18">
        <v>26495000</v>
      </c>
      <c r="F59" s="18">
        <v>0</v>
      </c>
      <c r="G59" s="18">
        <f t="shared" si="0"/>
        <v>26495000</v>
      </c>
      <c r="H59" s="18"/>
      <c r="I59" s="18">
        <v>6486000</v>
      </c>
      <c r="J59" s="18">
        <v>48373000</v>
      </c>
      <c r="K59" s="18"/>
      <c r="L59" s="18"/>
      <c r="M59" s="18"/>
      <c r="N59" s="19">
        <f t="shared" si="1"/>
        <v>248711000</v>
      </c>
    </row>
    <row r="60" spans="1:14" ht="19.5" customHeight="1" x14ac:dyDescent="0.25">
      <c r="B60" s="17" t="s">
        <v>209</v>
      </c>
      <c r="C60" s="18">
        <v>213563000</v>
      </c>
      <c r="D60" s="18">
        <v>35116000</v>
      </c>
      <c r="E60" s="18">
        <v>39447000</v>
      </c>
      <c r="F60" s="18">
        <v>0</v>
      </c>
      <c r="G60" s="18">
        <f t="shared" si="0"/>
        <v>39447000</v>
      </c>
      <c r="H60" s="18"/>
      <c r="I60" s="18">
        <v>9646000</v>
      </c>
      <c r="J60" s="18">
        <v>74239000</v>
      </c>
      <c r="K60" s="18"/>
      <c r="L60" s="18"/>
      <c r="M60" s="18"/>
      <c r="N60" s="19">
        <f t="shared" si="1"/>
        <v>372011000</v>
      </c>
    </row>
    <row r="61" spans="1:14" s="23" customFormat="1" ht="19.5" customHeight="1" x14ac:dyDescent="0.25">
      <c r="A61" s="20"/>
      <c r="B61" s="17" t="s">
        <v>210</v>
      </c>
      <c r="C61" s="21">
        <v>45232000</v>
      </c>
      <c r="D61" s="21">
        <v>6859000</v>
      </c>
      <c r="E61" s="21">
        <v>18207000</v>
      </c>
      <c r="F61" s="21">
        <v>0</v>
      </c>
      <c r="G61" s="21">
        <f t="shared" si="0"/>
        <v>18207000</v>
      </c>
      <c r="H61" s="21"/>
      <c r="I61" s="21">
        <v>2768000</v>
      </c>
      <c r="J61" s="21">
        <v>14495000</v>
      </c>
      <c r="K61" s="21"/>
      <c r="L61" s="21"/>
      <c r="M61" s="22"/>
      <c r="N61" s="19">
        <f t="shared" si="1"/>
        <v>87561000</v>
      </c>
    </row>
    <row r="62" spans="1:14" ht="19.5" customHeight="1" x14ac:dyDescent="0.25">
      <c r="B62" s="17" t="s">
        <v>71</v>
      </c>
      <c r="C62" s="24">
        <v>74343000</v>
      </c>
      <c r="D62" s="24">
        <v>10629000</v>
      </c>
      <c r="E62" s="24">
        <v>19733000</v>
      </c>
      <c r="F62" s="24">
        <v>0</v>
      </c>
      <c r="G62" s="24">
        <f t="shared" si="0"/>
        <v>19733000</v>
      </c>
      <c r="H62" s="24"/>
      <c r="I62" s="24">
        <v>2201000</v>
      </c>
      <c r="J62" s="24">
        <v>45745000</v>
      </c>
      <c r="K62" s="24"/>
      <c r="L62" s="24"/>
      <c r="M62" s="24"/>
      <c r="N62" s="19">
        <f t="shared" si="1"/>
        <v>152651000</v>
      </c>
    </row>
    <row r="63" spans="1:14" ht="19.5" customHeight="1" x14ac:dyDescent="0.25">
      <c r="B63" s="17" t="s">
        <v>72</v>
      </c>
      <c r="C63" s="24">
        <v>80356000</v>
      </c>
      <c r="D63" s="24">
        <v>11480000</v>
      </c>
      <c r="E63" s="24">
        <v>19398000</v>
      </c>
      <c r="F63" s="24">
        <v>0</v>
      </c>
      <c r="G63" s="24">
        <f t="shared" si="0"/>
        <v>19398000</v>
      </c>
      <c r="H63" s="24"/>
      <c r="I63" s="24">
        <v>2450000</v>
      </c>
      <c r="J63" s="24">
        <v>36196000</v>
      </c>
      <c r="K63" s="24"/>
      <c r="L63" s="24"/>
      <c r="M63" s="24"/>
      <c r="N63" s="19">
        <f t="shared" si="1"/>
        <v>149880000</v>
      </c>
    </row>
    <row r="64" spans="1:14" ht="19.5" customHeight="1" x14ac:dyDescent="0.25">
      <c r="B64" s="17" t="s">
        <v>73</v>
      </c>
      <c r="C64" s="24">
        <v>113882000</v>
      </c>
      <c r="D64" s="24">
        <v>16804000</v>
      </c>
      <c r="E64" s="24">
        <v>21962000</v>
      </c>
      <c r="F64" s="24">
        <v>0</v>
      </c>
      <c r="G64" s="24">
        <f t="shared" si="0"/>
        <v>21962000</v>
      </c>
      <c r="H64" s="24"/>
      <c r="I64" s="24">
        <v>4944000</v>
      </c>
      <c r="J64" s="24">
        <v>52613000</v>
      </c>
      <c r="K64" s="24"/>
      <c r="L64" s="24"/>
      <c r="M64" s="24"/>
      <c r="N64" s="19">
        <f t="shared" si="1"/>
        <v>210205000</v>
      </c>
    </row>
    <row r="65" spans="2:14" ht="19.5" customHeight="1" x14ac:dyDescent="0.25">
      <c r="B65" s="17" t="s">
        <v>74</v>
      </c>
      <c r="C65" s="24">
        <v>83134000</v>
      </c>
      <c r="D65" s="24">
        <v>11306000</v>
      </c>
      <c r="E65" s="24">
        <v>25895000</v>
      </c>
      <c r="F65" s="24">
        <v>0</v>
      </c>
      <c r="G65" s="24">
        <f t="shared" si="0"/>
        <v>25895000</v>
      </c>
      <c r="H65" s="24"/>
      <c r="I65" s="24">
        <v>2371000</v>
      </c>
      <c r="J65" s="24">
        <v>33821000</v>
      </c>
      <c r="K65" s="24"/>
      <c r="L65" s="24"/>
      <c r="M65" s="24"/>
      <c r="N65" s="19">
        <f t="shared" si="1"/>
        <v>156527000</v>
      </c>
    </row>
    <row r="66" spans="2:14" ht="19.5" customHeight="1" x14ac:dyDescent="0.25">
      <c r="B66" s="17" t="s">
        <v>75</v>
      </c>
      <c r="C66" s="24">
        <v>72709000</v>
      </c>
      <c r="D66" s="24">
        <v>9983000</v>
      </c>
      <c r="E66" s="24">
        <v>19824000</v>
      </c>
      <c r="F66" s="24">
        <v>0</v>
      </c>
      <c r="G66" s="24">
        <f t="shared" si="0"/>
        <v>19824000</v>
      </c>
      <c r="H66" s="24"/>
      <c r="I66" s="24">
        <v>2086000</v>
      </c>
      <c r="J66" s="24">
        <v>33704000</v>
      </c>
      <c r="K66" s="24"/>
      <c r="L66" s="24"/>
      <c r="M66" s="24"/>
      <c r="N66" s="19">
        <f t="shared" si="1"/>
        <v>138306000</v>
      </c>
    </row>
    <row r="67" spans="2:14" ht="19.5" customHeight="1" x14ac:dyDescent="0.25">
      <c r="B67" s="17" t="s">
        <v>147</v>
      </c>
      <c r="C67" s="24">
        <v>97493000</v>
      </c>
      <c r="D67" s="24">
        <v>13547000</v>
      </c>
      <c r="E67" s="24">
        <v>22935000</v>
      </c>
      <c r="F67" s="24">
        <v>0</v>
      </c>
      <c r="G67" s="24">
        <f t="shared" si="0"/>
        <v>22935000</v>
      </c>
      <c r="H67" s="24"/>
      <c r="I67" s="24">
        <v>2905000</v>
      </c>
      <c r="J67" s="24">
        <v>43572000</v>
      </c>
      <c r="K67" s="24"/>
      <c r="L67" s="24"/>
      <c r="M67" s="24"/>
      <c r="N67" s="19">
        <f t="shared" si="1"/>
        <v>180452000</v>
      </c>
    </row>
    <row r="68" spans="2:14" ht="19.5" customHeight="1" x14ac:dyDescent="0.25">
      <c r="B68" s="17" t="s">
        <v>76</v>
      </c>
      <c r="C68" s="24">
        <v>108120000</v>
      </c>
      <c r="D68" s="24">
        <v>16022000</v>
      </c>
      <c r="E68" s="24">
        <v>26311000</v>
      </c>
      <c r="F68" s="24">
        <v>0</v>
      </c>
      <c r="G68" s="24">
        <f t="shared" si="0"/>
        <v>26311000</v>
      </c>
      <c r="H68" s="24"/>
      <c r="I68" s="24">
        <v>4491000</v>
      </c>
      <c r="J68" s="24">
        <v>39897000</v>
      </c>
      <c r="K68" s="24"/>
      <c r="L68" s="24"/>
      <c r="M68" s="24"/>
      <c r="N68" s="19">
        <f t="shared" si="1"/>
        <v>194841000</v>
      </c>
    </row>
    <row r="69" spans="2:14" ht="19.5" customHeight="1" x14ac:dyDescent="0.25">
      <c r="B69" s="17" t="s">
        <v>77</v>
      </c>
      <c r="C69" s="24">
        <v>92741000</v>
      </c>
      <c r="D69" s="24">
        <v>11905000</v>
      </c>
      <c r="E69" s="24">
        <v>19036000</v>
      </c>
      <c r="F69" s="24">
        <v>0</v>
      </c>
      <c r="G69" s="24">
        <f t="shared" si="0"/>
        <v>19036000</v>
      </c>
      <c r="H69" s="24"/>
      <c r="I69" s="24">
        <v>2590000</v>
      </c>
      <c r="J69" s="24">
        <v>28989000</v>
      </c>
      <c r="K69" s="24"/>
      <c r="L69" s="24"/>
      <c r="M69" s="24"/>
      <c r="N69" s="19">
        <f t="shared" si="1"/>
        <v>155261000</v>
      </c>
    </row>
    <row r="70" spans="2:14" ht="19.5" customHeight="1" x14ac:dyDescent="0.25">
      <c r="B70" s="17" t="s">
        <v>78</v>
      </c>
      <c r="C70" s="24">
        <v>79287000</v>
      </c>
      <c r="D70" s="24">
        <v>10756000</v>
      </c>
      <c r="E70" s="24">
        <v>16262000</v>
      </c>
      <c r="F70" s="24">
        <v>0</v>
      </c>
      <c r="G70" s="24">
        <f t="shared" si="0"/>
        <v>16262000</v>
      </c>
      <c r="H70" s="24"/>
      <c r="I70" s="24">
        <v>2299000</v>
      </c>
      <c r="J70" s="24">
        <v>30500000</v>
      </c>
      <c r="K70" s="24"/>
      <c r="L70" s="24"/>
      <c r="M70" s="24"/>
      <c r="N70" s="19">
        <f t="shared" si="1"/>
        <v>139104000</v>
      </c>
    </row>
    <row r="71" spans="2:14" ht="19.5" customHeight="1" x14ac:dyDescent="0.25">
      <c r="B71" s="17" t="s">
        <v>79</v>
      </c>
      <c r="C71" s="24">
        <v>90862000</v>
      </c>
      <c r="D71" s="24">
        <v>12706000</v>
      </c>
      <c r="E71" s="24">
        <v>24694000</v>
      </c>
      <c r="F71" s="24">
        <v>0</v>
      </c>
      <c r="G71" s="24">
        <f t="shared" si="0"/>
        <v>24694000</v>
      </c>
      <c r="H71" s="24"/>
      <c r="I71" s="24">
        <v>3045000</v>
      </c>
      <c r="J71" s="24">
        <v>36032000</v>
      </c>
      <c r="K71" s="24"/>
      <c r="L71" s="24"/>
      <c r="M71" s="24"/>
      <c r="N71" s="19">
        <f t="shared" si="1"/>
        <v>167339000</v>
      </c>
    </row>
    <row r="72" spans="2:14" ht="19.5" customHeight="1" x14ac:dyDescent="0.25">
      <c r="B72" s="17" t="s">
        <v>80</v>
      </c>
      <c r="C72" s="24">
        <v>68837000</v>
      </c>
      <c r="D72" s="24">
        <v>9685000</v>
      </c>
      <c r="E72" s="24">
        <v>15923000</v>
      </c>
      <c r="F72" s="24">
        <v>0</v>
      </c>
      <c r="G72" s="24">
        <f t="shared" si="0"/>
        <v>15923000</v>
      </c>
      <c r="H72" s="24"/>
      <c r="I72" s="24">
        <v>2040000</v>
      </c>
      <c r="J72" s="24">
        <v>49525000</v>
      </c>
      <c r="K72" s="24"/>
      <c r="L72" s="24"/>
      <c r="M72" s="24"/>
      <c r="N72" s="19">
        <f t="shared" si="1"/>
        <v>146010000</v>
      </c>
    </row>
    <row r="73" spans="2:14" ht="19.5" customHeight="1" x14ac:dyDescent="0.25">
      <c r="B73" s="17" t="s">
        <v>81</v>
      </c>
      <c r="C73" s="24">
        <v>78206000</v>
      </c>
      <c r="D73" s="24">
        <v>11165000</v>
      </c>
      <c r="E73" s="24">
        <v>19566000</v>
      </c>
      <c r="F73" s="24">
        <v>0</v>
      </c>
      <c r="G73" s="24">
        <f t="shared" ref="G73:G141" si="2">E73+F73</f>
        <v>19566000</v>
      </c>
      <c r="H73" s="24"/>
      <c r="I73" s="24">
        <v>2976000</v>
      </c>
      <c r="J73" s="24">
        <v>51399000</v>
      </c>
      <c r="K73" s="24"/>
      <c r="L73" s="24"/>
      <c r="M73" s="24"/>
      <c r="N73" s="19">
        <f t="shared" ref="N73:N140" si="3">SUM(C73,D73,G73,H73,I73,J73,K73,L73,M73)</f>
        <v>163312000</v>
      </c>
    </row>
    <row r="74" spans="2:14" ht="19.5" customHeight="1" x14ac:dyDescent="0.25">
      <c r="B74" s="17" t="s">
        <v>82</v>
      </c>
      <c r="C74" s="24">
        <v>96364000</v>
      </c>
      <c r="D74" s="24">
        <v>13172000</v>
      </c>
      <c r="E74" s="24">
        <v>19584000</v>
      </c>
      <c r="F74" s="24">
        <v>0</v>
      </c>
      <c r="G74" s="24">
        <f t="shared" si="2"/>
        <v>19584000</v>
      </c>
      <c r="H74" s="24"/>
      <c r="I74" s="24">
        <v>2714000</v>
      </c>
      <c r="J74" s="24">
        <v>30563000</v>
      </c>
      <c r="K74" s="24"/>
      <c r="L74" s="24"/>
      <c r="M74" s="24"/>
      <c r="N74" s="19">
        <f t="shared" si="3"/>
        <v>162397000</v>
      </c>
    </row>
    <row r="75" spans="2:14" ht="19.5" customHeight="1" x14ac:dyDescent="0.25">
      <c r="B75" s="17" t="s">
        <v>83</v>
      </c>
      <c r="C75" s="24">
        <v>71742000</v>
      </c>
      <c r="D75" s="24">
        <v>10353000</v>
      </c>
      <c r="E75" s="24">
        <v>17688000</v>
      </c>
      <c r="F75" s="24">
        <v>0</v>
      </c>
      <c r="G75" s="24">
        <f t="shared" si="2"/>
        <v>17688000</v>
      </c>
      <c r="H75" s="24"/>
      <c r="I75" s="24">
        <v>2437000</v>
      </c>
      <c r="J75" s="24">
        <v>35708000</v>
      </c>
      <c r="K75" s="24"/>
      <c r="L75" s="24"/>
      <c r="M75" s="24"/>
      <c r="N75" s="19">
        <f t="shared" si="3"/>
        <v>137928000</v>
      </c>
    </row>
    <row r="76" spans="2:14" ht="19.5" customHeight="1" x14ac:dyDescent="0.25">
      <c r="B76" s="17" t="s">
        <v>84</v>
      </c>
      <c r="C76" s="24">
        <v>52358000</v>
      </c>
      <c r="D76" s="24">
        <v>7462000</v>
      </c>
      <c r="E76" s="24">
        <v>14676000</v>
      </c>
      <c r="F76" s="24">
        <v>0</v>
      </c>
      <c r="G76" s="24">
        <f t="shared" si="2"/>
        <v>14676000</v>
      </c>
      <c r="H76" s="24"/>
      <c r="I76" s="24">
        <v>1906000</v>
      </c>
      <c r="J76" s="24">
        <v>22902000</v>
      </c>
      <c r="K76" s="24"/>
      <c r="L76" s="24"/>
      <c r="M76" s="24"/>
      <c r="N76" s="19">
        <f t="shared" si="3"/>
        <v>99304000</v>
      </c>
    </row>
    <row r="77" spans="2:14" ht="19.5" customHeight="1" x14ac:dyDescent="0.25">
      <c r="B77" s="17" t="s">
        <v>85</v>
      </c>
      <c r="C77" s="24">
        <v>45791000</v>
      </c>
      <c r="D77" s="24">
        <v>5826000</v>
      </c>
      <c r="E77" s="24">
        <v>13743000</v>
      </c>
      <c r="F77" s="24">
        <v>0</v>
      </c>
      <c r="G77" s="24">
        <f t="shared" si="2"/>
        <v>13743000</v>
      </c>
      <c r="H77" s="24"/>
      <c r="I77" s="24">
        <v>1462000</v>
      </c>
      <c r="J77" s="24">
        <v>28992000</v>
      </c>
      <c r="K77" s="24"/>
      <c r="L77" s="24"/>
      <c r="M77" s="24"/>
      <c r="N77" s="19">
        <f t="shared" si="3"/>
        <v>95814000</v>
      </c>
    </row>
    <row r="78" spans="2:14" ht="19.5" customHeight="1" x14ac:dyDescent="0.25">
      <c r="B78" s="17" t="s">
        <v>86</v>
      </c>
      <c r="C78" s="24">
        <v>46878000</v>
      </c>
      <c r="D78" s="24">
        <v>5309000</v>
      </c>
      <c r="E78" s="24">
        <v>16399000</v>
      </c>
      <c r="F78" s="24">
        <v>0</v>
      </c>
      <c r="G78" s="24">
        <f t="shared" si="2"/>
        <v>16399000</v>
      </c>
      <c r="H78" s="24"/>
      <c r="I78" s="24">
        <v>1496000</v>
      </c>
      <c r="J78" s="24">
        <v>29123000</v>
      </c>
      <c r="K78" s="24"/>
      <c r="L78" s="24"/>
      <c r="M78" s="24"/>
      <c r="N78" s="19">
        <f t="shared" si="3"/>
        <v>99205000</v>
      </c>
    </row>
    <row r="79" spans="2:14" ht="19.5" customHeight="1" x14ac:dyDescent="0.25">
      <c r="B79" s="17" t="s">
        <v>87</v>
      </c>
      <c r="C79" s="24">
        <v>49113000</v>
      </c>
      <c r="D79" s="24">
        <v>6933000</v>
      </c>
      <c r="E79" s="24">
        <v>11819000</v>
      </c>
      <c r="F79" s="24">
        <v>0</v>
      </c>
      <c r="G79" s="24">
        <f t="shared" si="2"/>
        <v>11819000</v>
      </c>
      <c r="H79" s="24"/>
      <c r="I79" s="24">
        <v>1630000</v>
      </c>
      <c r="J79" s="24">
        <v>19932000</v>
      </c>
      <c r="K79" s="24"/>
      <c r="L79" s="24"/>
      <c r="M79" s="24"/>
      <c r="N79" s="19">
        <f t="shared" si="3"/>
        <v>89427000</v>
      </c>
    </row>
    <row r="80" spans="2:14" ht="19.5" customHeight="1" x14ac:dyDescent="0.25">
      <c r="B80" s="17" t="s">
        <v>88</v>
      </c>
      <c r="C80" s="24">
        <v>53996000</v>
      </c>
      <c r="D80" s="24">
        <v>6382000</v>
      </c>
      <c r="E80" s="24">
        <v>14244000</v>
      </c>
      <c r="F80" s="24">
        <v>0</v>
      </c>
      <c r="G80" s="24">
        <f t="shared" si="2"/>
        <v>14244000</v>
      </c>
      <c r="H80" s="24"/>
      <c r="I80" s="24">
        <v>1545000</v>
      </c>
      <c r="J80" s="24">
        <v>27784000</v>
      </c>
      <c r="K80" s="24"/>
      <c r="L80" s="24"/>
      <c r="M80" s="24"/>
      <c r="N80" s="19">
        <f t="shared" si="3"/>
        <v>103951000</v>
      </c>
    </row>
    <row r="81" spans="2:14" ht="19.5" customHeight="1" x14ac:dyDescent="0.25">
      <c r="B81" s="17" t="s">
        <v>164</v>
      </c>
      <c r="C81" s="24">
        <v>62145000</v>
      </c>
      <c r="D81" s="24">
        <v>8215000</v>
      </c>
      <c r="E81" s="24">
        <v>12435000</v>
      </c>
      <c r="F81" s="24">
        <v>0</v>
      </c>
      <c r="G81" s="24">
        <f t="shared" si="2"/>
        <v>12435000</v>
      </c>
      <c r="H81" s="24"/>
      <c r="I81" s="24">
        <v>1829000</v>
      </c>
      <c r="J81" s="24">
        <v>35633000</v>
      </c>
      <c r="K81" s="24"/>
      <c r="L81" s="24"/>
      <c r="M81" s="24"/>
      <c r="N81" s="19">
        <f t="shared" si="3"/>
        <v>120257000</v>
      </c>
    </row>
    <row r="82" spans="2:14" ht="19.5" customHeight="1" x14ac:dyDescent="0.25">
      <c r="B82" s="17" t="s">
        <v>89</v>
      </c>
      <c r="C82" s="24">
        <v>115076000</v>
      </c>
      <c r="D82" s="24">
        <v>14543000</v>
      </c>
      <c r="E82" s="24">
        <v>26615000</v>
      </c>
      <c r="F82" s="24">
        <v>0</v>
      </c>
      <c r="G82" s="24">
        <f t="shared" si="2"/>
        <v>26615000</v>
      </c>
      <c r="H82" s="24"/>
      <c r="I82" s="24">
        <v>2802000</v>
      </c>
      <c r="J82" s="24">
        <v>35392000</v>
      </c>
      <c r="K82" s="24"/>
      <c r="L82" s="24"/>
      <c r="M82" s="24"/>
      <c r="N82" s="19">
        <f t="shared" si="3"/>
        <v>194428000</v>
      </c>
    </row>
    <row r="83" spans="2:14" ht="19.5" customHeight="1" thickBot="1" x14ac:dyDescent="0.3">
      <c r="B83" s="63" t="s">
        <v>90</v>
      </c>
      <c r="C83" s="64">
        <v>36759000</v>
      </c>
      <c r="D83" s="64">
        <v>4743000</v>
      </c>
      <c r="E83" s="64">
        <v>13195000</v>
      </c>
      <c r="F83" s="64">
        <v>0</v>
      </c>
      <c r="G83" s="64">
        <f t="shared" si="2"/>
        <v>13195000</v>
      </c>
      <c r="H83" s="64"/>
      <c r="I83" s="64">
        <v>1121000</v>
      </c>
      <c r="J83" s="64">
        <v>25981000</v>
      </c>
      <c r="K83" s="64"/>
      <c r="L83" s="64"/>
      <c r="M83" s="64"/>
      <c r="N83" s="65">
        <f t="shared" si="3"/>
        <v>81799000</v>
      </c>
    </row>
    <row r="84" spans="2:14" ht="19.5" customHeight="1" x14ac:dyDescent="0.25">
      <c r="B84" s="14" t="s">
        <v>91</v>
      </c>
      <c r="C84" s="66">
        <v>63920000</v>
      </c>
      <c r="D84" s="66">
        <v>8903000</v>
      </c>
      <c r="E84" s="66">
        <v>19912000</v>
      </c>
      <c r="F84" s="66">
        <v>0</v>
      </c>
      <c r="G84" s="66">
        <f t="shared" si="2"/>
        <v>19912000</v>
      </c>
      <c r="H84" s="66"/>
      <c r="I84" s="66">
        <v>2156000</v>
      </c>
      <c r="J84" s="66">
        <v>29418000</v>
      </c>
      <c r="K84" s="66"/>
      <c r="L84" s="66"/>
      <c r="M84" s="66"/>
      <c r="N84" s="16">
        <f t="shared" si="3"/>
        <v>124309000</v>
      </c>
    </row>
    <row r="85" spans="2:14" ht="19.5" customHeight="1" x14ac:dyDescent="0.25">
      <c r="B85" s="17" t="s">
        <v>92</v>
      </c>
      <c r="C85" s="24">
        <v>48492000</v>
      </c>
      <c r="D85" s="24">
        <v>6121000</v>
      </c>
      <c r="E85" s="24">
        <v>12797000</v>
      </c>
      <c r="F85" s="24">
        <v>0</v>
      </c>
      <c r="G85" s="24">
        <f t="shared" si="2"/>
        <v>12797000</v>
      </c>
      <c r="H85" s="24"/>
      <c r="I85" s="24">
        <v>1458000</v>
      </c>
      <c r="J85" s="24">
        <v>30076000</v>
      </c>
      <c r="K85" s="24"/>
      <c r="L85" s="24"/>
      <c r="M85" s="24"/>
      <c r="N85" s="19">
        <f t="shared" si="3"/>
        <v>98944000</v>
      </c>
    </row>
    <row r="86" spans="2:14" ht="19.5" customHeight="1" x14ac:dyDescent="0.25">
      <c r="B86" s="17" t="s">
        <v>148</v>
      </c>
      <c r="C86" s="24">
        <v>53243000</v>
      </c>
      <c r="D86" s="24">
        <v>7152000</v>
      </c>
      <c r="E86" s="24">
        <v>15796000</v>
      </c>
      <c r="F86" s="24">
        <v>0</v>
      </c>
      <c r="G86" s="24">
        <f t="shared" si="2"/>
        <v>15796000</v>
      </c>
      <c r="H86" s="24"/>
      <c r="I86" s="24">
        <v>1611000</v>
      </c>
      <c r="J86" s="24">
        <v>33459000</v>
      </c>
      <c r="K86" s="24"/>
      <c r="L86" s="24"/>
      <c r="M86" s="24"/>
      <c r="N86" s="19">
        <f t="shared" si="3"/>
        <v>111261000</v>
      </c>
    </row>
    <row r="87" spans="2:14" ht="19.5" customHeight="1" x14ac:dyDescent="0.25">
      <c r="B87" s="17" t="s">
        <v>93</v>
      </c>
      <c r="C87" s="24">
        <v>45347000</v>
      </c>
      <c r="D87" s="24">
        <v>5398000</v>
      </c>
      <c r="E87" s="24">
        <v>15356000</v>
      </c>
      <c r="F87" s="24">
        <v>0</v>
      </c>
      <c r="G87" s="24">
        <f t="shared" si="2"/>
        <v>15356000</v>
      </c>
      <c r="H87" s="24"/>
      <c r="I87" s="24">
        <v>1398000</v>
      </c>
      <c r="J87" s="24">
        <v>40464000</v>
      </c>
      <c r="K87" s="24"/>
      <c r="L87" s="24"/>
      <c r="M87" s="24"/>
      <c r="N87" s="19">
        <f t="shared" si="3"/>
        <v>107963000</v>
      </c>
    </row>
    <row r="88" spans="2:14" ht="19.5" customHeight="1" x14ac:dyDescent="0.25">
      <c r="B88" s="17" t="s">
        <v>94</v>
      </c>
      <c r="C88" s="24">
        <v>63720000</v>
      </c>
      <c r="D88" s="24">
        <v>8304000</v>
      </c>
      <c r="E88" s="24">
        <v>18162000</v>
      </c>
      <c r="F88" s="24">
        <v>0</v>
      </c>
      <c r="G88" s="24">
        <f t="shared" si="2"/>
        <v>18162000</v>
      </c>
      <c r="H88" s="24"/>
      <c r="I88" s="24">
        <v>1878000</v>
      </c>
      <c r="J88" s="24">
        <v>30198000</v>
      </c>
      <c r="K88" s="24"/>
      <c r="L88" s="24"/>
      <c r="M88" s="24"/>
      <c r="N88" s="19">
        <f t="shared" si="3"/>
        <v>122262000</v>
      </c>
    </row>
    <row r="89" spans="2:14" ht="19.5" customHeight="1" x14ac:dyDescent="0.25">
      <c r="B89" s="17" t="s">
        <v>95</v>
      </c>
      <c r="C89" s="24">
        <v>44831000</v>
      </c>
      <c r="D89" s="24">
        <v>6259000</v>
      </c>
      <c r="E89" s="24">
        <v>12989000</v>
      </c>
      <c r="F89" s="24">
        <v>0</v>
      </c>
      <c r="G89" s="24">
        <f t="shared" si="2"/>
        <v>12989000</v>
      </c>
      <c r="H89" s="24"/>
      <c r="I89" s="24">
        <v>1715000</v>
      </c>
      <c r="J89" s="24">
        <v>31364000</v>
      </c>
      <c r="K89" s="24"/>
      <c r="L89" s="24"/>
      <c r="M89" s="24"/>
      <c r="N89" s="19">
        <f t="shared" si="3"/>
        <v>97158000</v>
      </c>
    </row>
    <row r="90" spans="2:14" ht="19.5" customHeight="1" x14ac:dyDescent="0.25">
      <c r="B90" s="17" t="s">
        <v>96</v>
      </c>
      <c r="C90" s="24">
        <v>64804000</v>
      </c>
      <c r="D90" s="24">
        <v>7558000</v>
      </c>
      <c r="E90" s="24">
        <v>12889000</v>
      </c>
      <c r="F90" s="24">
        <v>0</v>
      </c>
      <c r="G90" s="24">
        <f t="shared" si="2"/>
        <v>12889000</v>
      </c>
      <c r="H90" s="24"/>
      <c r="I90" s="24">
        <v>1660000</v>
      </c>
      <c r="J90" s="24">
        <v>35935000</v>
      </c>
      <c r="K90" s="24"/>
      <c r="L90" s="24"/>
      <c r="M90" s="24"/>
      <c r="N90" s="19">
        <f t="shared" si="3"/>
        <v>122846000</v>
      </c>
    </row>
    <row r="91" spans="2:14" ht="19.5" customHeight="1" x14ac:dyDescent="0.25">
      <c r="B91" s="17" t="s">
        <v>97</v>
      </c>
      <c r="C91" s="24">
        <v>50336000</v>
      </c>
      <c r="D91" s="24">
        <v>5673000</v>
      </c>
      <c r="E91" s="24">
        <v>14699000</v>
      </c>
      <c r="F91" s="24">
        <v>0</v>
      </c>
      <c r="G91" s="24">
        <f t="shared" si="2"/>
        <v>14699000</v>
      </c>
      <c r="H91" s="24"/>
      <c r="I91" s="24">
        <v>1476000</v>
      </c>
      <c r="J91" s="24">
        <v>29553000</v>
      </c>
      <c r="K91" s="24"/>
      <c r="L91" s="24"/>
      <c r="M91" s="24"/>
      <c r="N91" s="19">
        <f t="shared" si="3"/>
        <v>101737000</v>
      </c>
    </row>
    <row r="92" spans="2:14" ht="19.5" customHeight="1" x14ac:dyDescent="0.25">
      <c r="B92" s="17" t="s">
        <v>98</v>
      </c>
      <c r="C92" s="24">
        <v>54303000</v>
      </c>
      <c r="D92" s="24">
        <v>7039000</v>
      </c>
      <c r="E92" s="24">
        <v>13794000</v>
      </c>
      <c r="F92" s="24">
        <v>0</v>
      </c>
      <c r="G92" s="24">
        <f t="shared" si="2"/>
        <v>13794000</v>
      </c>
      <c r="H92" s="24"/>
      <c r="I92" s="24">
        <v>1544000</v>
      </c>
      <c r="J92" s="24">
        <v>31417000</v>
      </c>
      <c r="K92" s="24"/>
      <c r="L92" s="24"/>
      <c r="M92" s="24"/>
      <c r="N92" s="19">
        <f t="shared" si="3"/>
        <v>108097000</v>
      </c>
    </row>
    <row r="93" spans="2:14" ht="19.5" customHeight="1" x14ac:dyDescent="0.25">
      <c r="B93" s="17" t="s">
        <v>99</v>
      </c>
      <c r="C93" s="24">
        <v>54283000</v>
      </c>
      <c r="D93" s="24">
        <v>6271000</v>
      </c>
      <c r="E93" s="24">
        <v>15033000</v>
      </c>
      <c r="F93" s="24">
        <v>0</v>
      </c>
      <c r="G93" s="24">
        <f t="shared" si="2"/>
        <v>15033000</v>
      </c>
      <c r="H93" s="24"/>
      <c r="I93" s="24">
        <v>1411000</v>
      </c>
      <c r="J93" s="24">
        <v>27600000</v>
      </c>
      <c r="K93" s="24"/>
      <c r="L93" s="24"/>
      <c r="M93" s="24"/>
      <c r="N93" s="19">
        <f t="shared" si="3"/>
        <v>104598000</v>
      </c>
    </row>
    <row r="94" spans="2:14" ht="19.5" customHeight="1" x14ac:dyDescent="0.25">
      <c r="B94" s="17" t="s">
        <v>100</v>
      </c>
      <c r="C94" s="24">
        <v>34110000</v>
      </c>
      <c r="D94" s="24">
        <v>4132000</v>
      </c>
      <c r="E94" s="24">
        <v>11598000</v>
      </c>
      <c r="F94" s="24">
        <v>0</v>
      </c>
      <c r="G94" s="24">
        <f t="shared" si="2"/>
        <v>11598000</v>
      </c>
      <c r="H94" s="24"/>
      <c r="I94" s="24">
        <v>1011000</v>
      </c>
      <c r="J94" s="24">
        <v>32372000</v>
      </c>
      <c r="K94" s="24"/>
      <c r="L94" s="24"/>
      <c r="M94" s="24"/>
      <c r="N94" s="19">
        <f t="shared" si="3"/>
        <v>83223000</v>
      </c>
    </row>
    <row r="95" spans="2:14" ht="19.5" customHeight="1" x14ac:dyDescent="0.25">
      <c r="B95" s="17" t="s">
        <v>101</v>
      </c>
      <c r="C95" s="24">
        <v>55053000</v>
      </c>
      <c r="D95" s="24">
        <v>6974000</v>
      </c>
      <c r="E95" s="24">
        <v>11514000</v>
      </c>
      <c r="F95" s="24">
        <v>0</v>
      </c>
      <c r="G95" s="24">
        <f t="shared" si="2"/>
        <v>11514000</v>
      </c>
      <c r="H95" s="24"/>
      <c r="I95" s="24">
        <v>1541000</v>
      </c>
      <c r="J95" s="24">
        <v>32432000</v>
      </c>
      <c r="K95" s="24"/>
      <c r="L95" s="24"/>
      <c r="M95" s="24"/>
      <c r="N95" s="19">
        <f t="shared" si="3"/>
        <v>107514000</v>
      </c>
    </row>
    <row r="96" spans="2:14" ht="19.5" customHeight="1" x14ac:dyDescent="0.25">
      <c r="B96" s="17" t="s">
        <v>102</v>
      </c>
      <c r="C96" s="24">
        <v>36261000</v>
      </c>
      <c r="D96" s="24">
        <v>4232000</v>
      </c>
      <c r="E96" s="24">
        <v>12199000</v>
      </c>
      <c r="F96" s="24">
        <v>0</v>
      </c>
      <c r="G96" s="24">
        <f t="shared" si="2"/>
        <v>12199000</v>
      </c>
      <c r="H96" s="24"/>
      <c r="I96" s="24">
        <v>1162000</v>
      </c>
      <c r="J96" s="24">
        <v>38361000</v>
      </c>
      <c r="K96" s="24"/>
      <c r="L96" s="24"/>
      <c r="M96" s="24"/>
      <c r="N96" s="19">
        <f t="shared" si="3"/>
        <v>92215000</v>
      </c>
    </row>
    <row r="97" spans="2:14" ht="19.5" customHeight="1" x14ac:dyDescent="0.25">
      <c r="B97" s="17" t="s">
        <v>103</v>
      </c>
      <c r="C97" s="24">
        <v>63499000</v>
      </c>
      <c r="D97" s="24">
        <v>7533000</v>
      </c>
      <c r="E97" s="24">
        <v>19207000</v>
      </c>
      <c r="F97" s="24">
        <v>0</v>
      </c>
      <c r="G97" s="24">
        <f t="shared" si="2"/>
        <v>19207000</v>
      </c>
      <c r="H97" s="24"/>
      <c r="I97" s="24">
        <v>1801000</v>
      </c>
      <c r="J97" s="24">
        <v>29594000</v>
      </c>
      <c r="K97" s="24"/>
      <c r="L97" s="24"/>
      <c r="M97" s="24"/>
      <c r="N97" s="19">
        <f t="shared" si="3"/>
        <v>121634000</v>
      </c>
    </row>
    <row r="98" spans="2:14" ht="19.5" customHeight="1" x14ac:dyDescent="0.25">
      <c r="B98" s="17" t="s">
        <v>104</v>
      </c>
      <c r="C98" s="24">
        <v>28572000</v>
      </c>
      <c r="D98" s="24">
        <v>3429000</v>
      </c>
      <c r="E98" s="24">
        <v>10753000</v>
      </c>
      <c r="F98" s="24">
        <v>0</v>
      </c>
      <c r="G98" s="24">
        <f t="shared" si="2"/>
        <v>10753000</v>
      </c>
      <c r="H98" s="24"/>
      <c r="I98" s="24">
        <v>972000</v>
      </c>
      <c r="J98" s="24">
        <v>17526000</v>
      </c>
      <c r="K98" s="24"/>
      <c r="L98" s="24"/>
      <c r="M98" s="24"/>
      <c r="N98" s="19">
        <f t="shared" si="3"/>
        <v>61252000</v>
      </c>
    </row>
    <row r="99" spans="2:14" ht="19.5" customHeight="1" x14ac:dyDescent="0.25">
      <c r="B99" s="17" t="s">
        <v>105</v>
      </c>
      <c r="C99" s="24">
        <v>36595000</v>
      </c>
      <c r="D99" s="24">
        <v>4417000</v>
      </c>
      <c r="E99" s="24">
        <v>12482000</v>
      </c>
      <c r="F99" s="24">
        <v>0</v>
      </c>
      <c r="G99" s="24">
        <f t="shared" si="2"/>
        <v>12482000</v>
      </c>
      <c r="H99" s="24"/>
      <c r="I99" s="24">
        <v>1112000</v>
      </c>
      <c r="J99" s="24">
        <v>21379000</v>
      </c>
      <c r="K99" s="24"/>
      <c r="L99" s="24"/>
      <c r="M99" s="24"/>
      <c r="N99" s="19">
        <f t="shared" si="3"/>
        <v>75985000</v>
      </c>
    </row>
    <row r="100" spans="2:14" ht="19.5" customHeight="1" x14ac:dyDescent="0.25">
      <c r="B100" s="17" t="s">
        <v>106</v>
      </c>
      <c r="C100" s="24">
        <v>28598000</v>
      </c>
      <c r="D100" s="24">
        <v>3391000</v>
      </c>
      <c r="E100" s="24">
        <v>9793000</v>
      </c>
      <c r="F100" s="24">
        <v>0</v>
      </c>
      <c r="G100" s="24">
        <f t="shared" si="2"/>
        <v>9793000</v>
      </c>
      <c r="H100" s="24"/>
      <c r="I100" s="24">
        <v>991000</v>
      </c>
      <c r="J100" s="24">
        <v>32624000</v>
      </c>
      <c r="K100" s="24"/>
      <c r="L100" s="24"/>
      <c r="M100" s="24"/>
      <c r="N100" s="19">
        <f t="shared" si="3"/>
        <v>75397000</v>
      </c>
    </row>
    <row r="101" spans="2:14" ht="19.5" customHeight="1" x14ac:dyDescent="0.25">
      <c r="B101" s="17" t="s">
        <v>220</v>
      </c>
      <c r="C101" s="24">
        <v>44764000</v>
      </c>
      <c r="D101" s="24">
        <v>5262000</v>
      </c>
      <c r="E101" s="24">
        <v>9970000</v>
      </c>
      <c r="F101" s="24">
        <v>0</v>
      </c>
      <c r="G101" s="24">
        <f t="shared" si="2"/>
        <v>9970000</v>
      </c>
      <c r="H101" s="24"/>
      <c r="I101" s="24">
        <v>1315000</v>
      </c>
      <c r="J101" s="24">
        <v>31865000</v>
      </c>
      <c r="K101" s="24"/>
      <c r="L101" s="24"/>
      <c r="M101" s="24"/>
      <c r="N101" s="19">
        <f t="shared" si="3"/>
        <v>93176000</v>
      </c>
    </row>
    <row r="102" spans="2:14" ht="19.5" customHeight="1" x14ac:dyDescent="0.25">
      <c r="B102" s="17" t="s">
        <v>107</v>
      </c>
      <c r="C102" s="24">
        <v>50926000</v>
      </c>
      <c r="D102" s="24">
        <v>6480000</v>
      </c>
      <c r="E102" s="24">
        <v>9254000</v>
      </c>
      <c r="F102" s="24">
        <v>0</v>
      </c>
      <c r="G102" s="24">
        <f t="shared" si="2"/>
        <v>9254000</v>
      </c>
      <c r="H102" s="24"/>
      <c r="I102" s="24">
        <v>1598000</v>
      </c>
      <c r="J102" s="24">
        <v>30199000</v>
      </c>
      <c r="K102" s="24"/>
      <c r="L102" s="24"/>
      <c r="M102" s="24"/>
      <c r="N102" s="19">
        <f t="shared" si="3"/>
        <v>98457000</v>
      </c>
    </row>
    <row r="103" spans="2:14" ht="19.5" customHeight="1" x14ac:dyDescent="0.25">
      <c r="B103" s="17" t="s">
        <v>108</v>
      </c>
      <c r="C103" s="24">
        <v>12704000</v>
      </c>
      <c r="D103" s="24">
        <v>1822000</v>
      </c>
      <c r="E103" s="24">
        <v>7614000</v>
      </c>
      <c r="F103" s="24">
        <v>0</v>
      </c>
      <c r="G103" s="24">
        <f t="shared" si="2"/>
        <v>7614000</v>
      </c>
      <c r="H103" s="24"/>
      <c r="I103" s="24">
        <v>681000</v>
      </c>
      <c r="J103" s="24">
        <v>34102000</v>
      </c>
      <c r="K103" s="24"/>
      <c r="L103" s="24"/>
      <c r="M103" s="24"/>
      <c r="N103" s="19">
        <f t="shared" si="3"/>
        <v>56923000</v>
      </c>
    </row>
    <row r="104" spans="2:14" ht="19.5" customHeight="1" x14ac:dyDescent="0.25">
      <c r="B104" s="17" t="s">
        <v>221</v>
      </c>
      <c r="C104" s="24">
        <v>96157000</v>
      </c>
      <c r="D104" s="24">
        <v>13899000</v>
      </c>
      <c r="E104" s="24">
        <v>13236000</v>
      </c>
      <c r="F104" s="24">
        <v>0</v>
      </c>
      <c r="G104" s="24">
        <f t="shared" si="2"/>
        <v>13236000</v>
      </c>
      <c r="H104" s="24"/>
      <c r="I104" s="24">
        <v>2523000</v>
      </c>
      <c r="J104" s="24">
        <v>43999000</v>
      </c>
      <c r="K104" s="24"/>
      <c r="L104" s="24"/>
      <c r="M104" s="24"/>
      <c r="N104" s="19">
        <f t="shared" si="3"/>
        <v>169814000</v>
      </c>
    </row>
    <row r="105" spans="2:14" ht="19.5" customHeight="1" x14ac:dyDescent="0.25">
      <c r="B105" s="17" t="s">
        <v>109</v>
      </c>
      <c r="C105" s="24">
        <v>21394000</v>
      </c>
      <c r="D105" s="24">
        <v>3131000</v>
      </c>
      <c r="E105" s="24">
        <v>9409000</v>
      </c>
      <c r="F105" s="24">
        <v>0</v>
      </c>
      <c r="G105" s="24">
        <f t="shared" si="2"/>
        <v>9409000</v>
      </c>
      <c r="H105" s="24"/>
      <c r="I105" s="24">
        <v>724000</v>
      </c>
      <c r="J105" s="24">
        <v>26130000</v>
      </c>
      <c r="K105" s="24"/>
      <c r="L105" s="24"/>
      <c r="M105" s="24"/>
      <c r="N105" s="19">
        <f t="shared" si="3"/>
        <v>60788000</v>
      </c>
    </row>
    <row r="106" spans="2:14" ht="19.5" customHeight="1" x14ac:dyDescent="0.25">
      <c r="B106" s="17" t="s">
        <v>110</v>
      </c>
      <c r="C106" s="24">
        <v>42509000</v>
      </c>
      <c r="D106" s="24">
        <v>6336000</v>
      </c>
      <c r="E106" s="24">
        <v>11021000</v>
      </c>
      <c r="F106" s="24">
        <v>0</v>
      </c>
      <c r="G106" s="24">
        <f t="shared" si="2"/>
        <v>11021000</v>
      </c>
      <c r="H106" s="24"/>
      <c r="I106" s="24">
        <v>1432000</v>
      </c>
      <c r="J106" s="24">
        <v>36955000</v>
      </c>
      <c r="K106" s="24"/>
      <c r="L106" s="24"/>
      <c r="M106" s="24"/>
      <c r="N106" s="19">
        <f t="shared" si="3"/>
        <v>98253000</v>
      </c>
    </row>
    <row r="107" spans="2:14" ht="19.5" customHeight="1" x14ac:dyDescent="0.25">
      <c r="B107" s="17" t="s">
        <v>111</v>
      </c>
      <c r="C107" s="24">
        <v>74295000</v>
      </c>
      <c r="D107" s="24">
        <v>11084000</v>
      </c>
      <c r="E107" s="24">
        <v>13446000</v>
      </c>
      <c r="F107" s="24">
        <v>0</v>
      </c>
      <c r="G107" s="24">
        <f t="shared" si="2"/>
        <v>13446000</v>
      </c>
      <c r="H107" s="24"/>
      <c r="I107" s="24">
        <v>2356000</v>
      </c>
      <c r="J107" s="24">
        <v>56476000</v>
      </c>
      <c r="K107" s="24"/>
      <c r="L107" s="24"/>
      <c r="M107" s="24"/>
      <c r="N107" s="19">
        <f t="shared" si="3"/>
        <v>157657000</v>
      </c>
    </row>
    <row r="108" spans="2:14" ht="19.5" customHeight="1" x14ac:dyDescent="0.25">
      <c r="B108" s="17" t="s">
        <v>149</v>
      </c>
      <c r="C108" s="24">
        <v>182893000</v>
      </c>
      <c r="D108" s="24">
        <v>28707000</v>
      </c>
      <c r="E108" s="24">
        <v>20189000</v>
      </c>
      <c r="F108" s="24">
        <v>0</v>
      </c>
      <c r="G108" s="24">
        <f t="shared" si="2"/>
        <v>20189000</v>
      </c>
      <c r="H108" s="24"/>
      <c r="I108" s="24">
        <v>8751000</v>
      </c>
      <c r="J108" s="24">
        <v>82209000</v>
      </c>
      <c r="K108" s="24"/>
      <c r="L108" s="24"/>
      <c r="M108" s="24"/>
      <c r="N108" s="19">
        <f t="shared" si="3"/>
        <v>322749000</v>
      </c>
    </row>
    <row r="109" spans="2:14" ht="19.5" customHeight="1" x14ac:dyDescent="0.25">
      <c r="B109" s="17" t="s">
        <v>150</v>
      </c>
      <c r="C109" s="24">
        <v>21583000</v>
      </c>
      <c r="D109" s="24">
        <v>3341000</v>
      </c>
      <c r="E109" s="24">
        <v>8284000</v>
      </c>
      <c r="F109" s="24">
        <v>0</v>
      </c>
      <c r="G109" s="24">
        <f t="shared" si="2"/>
        <v>8284000</v>
      </c>
      <c r="H109" s="24"/>
      <c r="I109" s="24">
        <v>803000</v>
      </c>
      <c r="J109" s="24">
        <v>54711000</v>
      </c>
      <c r="K109" s="24"/>
      <c r="L109" s="24"/>
      <c r="M109" s="24"/>
      <c r="N109" s="19">
        <f t="shared" si="3"/>
        <v>88722000</v>
      </c>
    </row>
    <row r="110" spans="2:14" ht="19.5" customHeight="1" x14ac:dyDescent="0.25">
      <c r="B110" s="17" t="s">
        <v>112</v>
      </c>
      <c r="C110" s="24">
        <v>18767000</v>
      </c>
      <c r="D110" s="24">
        <v>2277000</v>
      </c>
      <c r="E110" s="24">
        <v>8861000</v>
      </c>
      <c r="F110" s="24">
        <v>0</v>
      </c>
      <c r="G110" s="24">
        <f t="shared" si="2"/>
        <v>8861000</v>
      </c>
      <c r="H110" s="24"/>
      <c r="I110" s="24">
        <v>708000</v>
      </c>
      <c r="J110" s="24">
        <v>39396000</v>
      </c>
      <c r="K110" s="24"/>
      <c r="L110" s="24"/>
      <c r="M110" s="24"/>
      <c r="N110" s="19">
        <f t="shared" si="3"/>
        <v>70009000</v>
      </c>
    </row>
    <row r="111" spans="2:14" ht="19.5" customHeight="1" x14ac:dyDescent="0.25">
      <c r="B111" s="17" t="s">
        <v>151</v>
      </c>
      <c r="C111" s="24">
        <v>24193000</v>
      </c>
      <c r="D111" s="24">
        <v>3461000</v>
      </c>
      <c r="E111" s="24">
        <v>8706000</v>
      </c>
      <c r="F111" s="24">
        <v>0</v>
      </c>
      <c r="G111" s="24">
        <f t="shared" si="2"/>
        <v>8706000</v>
      </c>
      <c r="H111" s="24"/>
      <c r="I111" s="24">
        <v>872000</v>
      </c>
      <c r="J111" s="24">
        <v>40979000</v>
      </c>
      <c r="K111" s="24"/>
      <c r="L111" s="24"/>
      <c r="M111" s="24"/>
      <c r="N111" s="19">
        <f t="shared" si="3"/>
        <v>78211000</v>
      </c>
    </row>
    <row r="112" spans="2:14" ht="19.5" customHeight="1" x14ac:dyDescent="0.25">
      <c r="B112" s="17" t="s">
        <v>157</v>
      </c>
      <c r="C112" s="24">
        <v>12786000</v>
      </c>
      <c r="D112" s="24">
        <v>1843000</v>
      </c>
      <c r="E112" s="24">
        <v>13384000</v>
      </c>
      <c r="F112" s="24">
        <v>0</v>
      </c>
      <c r="G112" s="24">
        <f t="shared" ref="G112:G115" si="4">E112+F112</f>
        <v>13384000</v>
      </c>
      <c r="H112" s="24"/>
      <c r="I112" s="24">
        <v>651000</v>
      </c>
      <c r="J112" s="24">
        <v>35874000</v>
      </c>
      <c r="K112" s="24"/>
      <c r="L112" s="24"/>
      <c r="M112" s="24"/>
      <c r="N112" s="19">
        <f t="shared" si="3"/>
        <v>64538000</v>
      </c>
    </row>
    <row r="113" spans="2:14" ht="19.5" customHeight="1" x14ac:dyDescent="0.25">
      <c r="B113" s="17" t="s">
        <v>211</v>
      </c>
      <c r="C113" s="24">
        <v>39733000</v>
      </c>
      <c r="D113" s="24">
        <v>7120000</v>
      </c>
      <c r="E113" s="24">
        <v>17470000</v>
      </c>
      <c r="F113" s="24">
        <v>0</v>
      </c>
      <c r="G113" s="24">
        <f t="shared" si="4"/>
        <v>17470000</v>
      </c>
      <c r="H113" s="24"/>
      <c r="I113" s="24">
        <v>5494000</v>
      </c>
      <c r="J113" s="24">
        <v>41467000</v>
      </c>
      <c r="K113" s="24"/>
      <c r="L113" s="24"/>
      <c r="M113" s="24"/>
      <c r="N113" s="19">
        <f t="shared" ref="N113:N116" si="5">SUM(C113,D113,G113,H113,I113,J113,K113,L113,M113)</f>
        <v>111284000</v>
      </c>
    </row>
    <row r="114" spans="2:14" ht="19.5" customHeight="1" x14ac:dyDescent="0.25">
      <c r="B114" s="17" t="s">
        <v>212</v>
      </c>
      <c r="C114" s="24">
        <v>15297000</v>
      </c>
      <c r="D114" s="24">
        <v>2123000</v>
      </c>
      <c r="E114" s="24">
        <v>13012000</v>
      </c>
      <c r="F114" s="24">
        <v>0</v>
      </c>
      <c r="G114" s="24">
        <f t="shared" si="4"/>
        <v>13012000</v>
      </c>
      <c r="H114" s="24"/>
      <c r="I114" s="24">
        <v>1183000</v>
      </c>
      <c r="J114" s="24">
        <v>10871000</v>
      </c>
      <c r="K114" s="24"/>
      <c r="L114" s="24"/>
      <c r="M114" s="24"/>
      <c r="N114" s="19">
        <f t="shared" si="5"/>
        <v>42486000</v>
      </c>
    </row>
    <row r="115" spans="2:14" ht="19.5" customHeight="1" x14ac:dyDescent="0.25">
      <c r="B115" s="17" t="s">
        <v>213</v>
      </c>
      <c r="C115" s="24">
        <v>26600000</v>
      </c>
      <c r="D115" s="24">
        <v>3841000</v>
      </c>
      <c r="E115" s="24">
        <v>16618000</v>
      </c>
      <c r="F115" s="24">
        <v>0</v>
      </c>
      <c r="G115" s="24">
        <f t="shared" si="4"/>
        <v>16618000</v>
      </c>
      <c r="H115" s="24"/>
      <c r="I115" s="24">
        <v>1757000</v>
      </c>
      <c r="J115" s="24">
        <v>13891000</v>
      </c>
      <c r="K115" s="24"/>
      <c r="L115" s="24"/>
      <c r="M115" s="24"/>
      <c r="N115" s="19">
        <f t="shared" si="5"/>
        <v>62707000</v>
      </c>
    </row>
    <row r="116" spans="2:14" ht="19.5" customHeight="1" x14ac:dyDescent="0.25">
      <c r="B116" s="17" t="s">
        <v>214</v>
      </c>
      <c r="C116" s="24">
        <v>11026000</v>
      </c>
      <c r="D116" s="24">
        <v>1459000</v>
      </c>
      <c r="E116" s="24">
        <v>13941000</v>
      </c>
      <c r="F116" s="24">
        <v>0</v>
      </c>
      <c r="G116" s="24">
        <f t="shared" ref="G116" si="6">E116+F116</f>
        <v>13941000</v>
      </c>
      <c r="H116" s="24"/>
      <c r="I116" s="24">
        <v>3256000</v>
      </c>
      <c r="J116" s="24">
        <v>10871000</v>
      </c>
      <c r="K116" s="24"/>
      <c r="L116" s="24"/>
      <c r="M116" s="24"/>
      <c r="N116" s="19">
        <f t="shared" si="5"/>
        <v>40553000</v>
      </c>
    </row>
    <row r="117" spans="2:14" ht="19.5" customHeight="1" x14ac:dyDescent="0.25">
      <c r="B117" s="25" t="s">
        <v>113</v>
      </c>
      <c r="C117" s="24">
        <v>247020000</v>
      </c>
      <c r="D117" s="24">
        <v>2907000</v>
      </c>
      <c r="E117" s="24">
        <v>214155000</v>
      </c>
      <c r="F117" s="24">
        <v>0</v>
      </c>
      <c r="G117" s="24">
        <f t="shared" si="2"/>
        <v>214155000</v>
      </c>
      <c r="H117" s="24"/>
      <c r="I117" s="24">
        <v>498000</v>
      </c>
      <c r="J117" s="24">
        <v>2566000</v>
      </c>
      <c r="K117" s="24">
        <v>0</v>
      </c>
      <c r="L117" s="24">
        <v>0</v>
      </c>
      <c r="M117" s="24"/>
      <c r="N117" s="19">
        <f t="shared" si="3"/>
        <v>467146000</v>
      </c>
    </row>
    <row r="118" spans="2:14" ht="19.5" customHeight="1" x14ac:dyDescent="0.25">
      <c r="B118" s="17" t="s">
        <v>114</v>
      </c>
      <c r="C118" s="24">
        <v>6252000</v>
      </c>
      <c r="D118" s="24">
        <v>1075000</v>
      </c>
      <c r="E118" s="24">
        <v>5090000</v>
      </c>
      <c r="F118" s="24">
        <v>0</v>
      </c>
      <c r="G118" s="24">
        <f t="shared" si="2"/>
        <v>5090000</v>
      </c>
      <c r="H118" s="24"/>
      <c r="I118" s="24">
        <v>401000</v>
      </c>
      <c r="J118" s="24">
        <v>513000</v>
      </c>
      <c r="K118" s="24">
        <v>0</v>
      </c>
      <c r="L118" s="24">
        <v>0</v>
      </c>
      <c r="M118" s="24"/>
      <c r="N118" s="19">
        <f t="shared" si="3"/>
        <v>13331000</v>
      </c>
    </row>
    <row r="119" spans="2:14" ht="19.5" customHeight="1" x14ac:dyDescent="0.25">
      <c r="B119" s="17" t="s">
        <v>115</v>
      </c>
      <c r="C119" s="24">
        <v>2844000</v>
      </c>
      <c r="D119" s="24">
        <v>447000</v>
      </c>
      <c r="E119" s="24">
        <v>2239000</v>
      </c>
      <c r="F119" s="24">
        <v>0</v>
      </c>
      <c r="G119" s="24">
        <f t="shared" si="2"/>
        <v>2239000</v>
      </c>
      <c r="H119" s="24"/>
      <c r="I119" s="24">
        <v>330000</v>
      </c>
      <c r="J119" s="24"/>
      <c r="K119" s="24">
        <v>0</v>
      </c>
      <c r="L119" s="24">
        <v>0</v>
      </c>
      <c r="M119" s="24"/>
      <c r="N119" s="19">
        <f t="shared" si="3"/>
        <v>5860000</v>
      </c>
    </row>
    <row r="120" spans="2:14" ht="19.5" customHeight="1" x14ac:dyDescent="0.25">
      <c r="B120" s="17" t="s">
        <v>116</v>
      </c>
      <c r="C120" s="24">
        <v>2581000</v>
      </c>
      <c r="D120" s="24">
        <v>424000</v>
      </c>
      <c r="E120" s="24">
        <v>2324000</v>
      </c>
      <c r="F120" s="24">
        <v>0</v>
      </c>
      <c r="G120" s="24">
        <f t="shared" si="2"/>
        <v>2324000</v>
      </c>
      <c r="H120" s="24"/>
      <c r="I120" s="24">
        <v>303000</v>
      </c>
      <c r="J120" s="24"/>
      <c r="K120" s="24">
        <v>0</v>
      </c>
      <c r="L120" s="24">
        <v>0</v>
      </c>
      <c r="M120" s="24"/>
      <c r="N120" s="19">
        <f t="shared" si="3"/>
        <v>5632000</v>
      </c>
    </row>
    <row r="121" spans="2:14" ht="19.5" customHeight="1" x14ac:dyDescent="0.25">
      <c r="B121" s="17" t="s">
        <v>117</v>
      </c>
      <c r="C121" s="24">
        <v>3586000</v>
      </c>
      <c r="D121" s="24">
        <v>572000</v>
      </c>
      <c r="E121" s="24">
        <v>10781000</v>
      </c>
      <c r="F121" s="24">
        <v>0</v>
      </c>
      <c r="G121" s="24">
        <f t="shared" si="2"/>
        <v>10781000</v>
      </c>
      <c r="H121" s="24"/>
      <c r="I121" s="24">
        <v>1035000</v>
      </c>
      <c r="J121" s="24">
        <v>1924000</v>
      </c>
      <c r="K121" s="24">
        <v>0</v>
      </c>
      <c r="L121" s="24">
        <v>0</v>
      </c>
      <c r="M121" s="24"/>
      <c r="N121" s="19">
        <f t="shared" si="3"/>
        <v>17898000</v>
      </c>
    </row>
    <row r="122" spans="2:14" ht="19.5" customHeight="1" x14ac:dyDescent="0.25">
      <c r="B122" s="17" t="s">
        <v>118</v>
      </c>
      <c r="C122" s="24">
        <v>4066000</v>
      </c>
      <c r="D122" s="24">
        <v>614000</v>
      </c>
      <c r="E122" s="24">
        <v>5896000</v>
      </c>
      <c r="F122" s="24">
        <v>0</v>
      </c>
      <c r="G122" s="24">
        <f t="shared" si="2"/>
        <v>5896000</v>
      </c>
      <c r="H122" s="24"/>
      <c r="I122" s="24">
        <v>196000</v>
      </c>
      <c r="J122" s="24">
        <v>1441000</v>
      </c>
      <c r="K122" s="24">
        <v>0</v>
      </c>
      <c r="L122" s="24">
        <v>0</v>
      </c>
      <c r="M122" s="24"/>
      <c r="N122" s="19">
        <f t="shared" si="3"/>
        <v>12213000</v>
      </c>
    </row>
    <row r="123" spans="2:14" ht="19.5" customHeight="1" x14ac:dyDescent="0.25">
      <c r="B123" s="17" t="s">
        <v>119</v>
      </c>
      <c r="C123" s="24">
        <v>10479000</v>
      </c>
      <c r="D123" s="24">
        <v>1646000</v>
      </c>
      <c r="E123" s="24">
        <v>4672000</v>
      </c>
      <c r="F123" s="24">
        <v>0</v>
      </c>
      <c r="G123" s="24">
        <f t="shared" si="2"/>
        <v>4672000</v>
      </c>
      <c r="H123" s="24"/>
      <c r="I123" s="24">
        <v>1741000</v>
      </c>
      <c r="J123" s="24">
        <v>2675000</v>
      </c>
      <c r="K123" s="24">
        <v>0</v>
      </c>
      <c r="L123" s="24">
        <v>0</v>
      </c>
      <c r="M123" s="24"/>
      <c r="N123" s="19">
        <f t="shared" si="3"/>
        <v>21213000</v>
      </c>
    </row>
    <row r="124" spans="2:14" ht="19.5" customHeight="1" x14ac:dyDescent="0.25">
      <c r="B124" s="17" t="s">
        <v>120</v>
      </c>
      <c r="C124" s="24">
        <v>482393000</v>
      </c>
      <c r="D124" s="24">
        <v>102722000</v>
      </c>
      <c r="E124" s="24">
        <v>364277000</v>
      </c>
      <c r="F124" s="24">
        <v>0</v>
      </c>
      <c r="G124" s="24">
        <f t="shared" si="2"/>
        <v>364277000</v>
      </c>
      <c r="H124" s="24"/>
      <c r="I124" s="24">
        <v>404677000</v>
      </c>
      <c r="J124" s="24">
        <v>337616000</v>
      </c>
      <c r="K124" s="24">
        <v>1562626000</v>
      </c>
      <c r="L124" s="24">
        <v>0</v>
      </c>
      <c r="M124" s="24"/>
      <c r="N124" s="19">
        <f t="shared" si="3"/>
        <v>3254311000</v>
      </c>
    </row>
    <row r="125" spans="2:14" ht="19.5" customHeight="1" x14ac:dyDescent="0.25">
      <c r="B125" s="17" t="s">
        <v>158</v>
      </c>
      <c r="C125" s="24">
        <v>2191000</v>
      </c>
      <c r="D125" s="24">
        <v>298000</v>
      </c>
      <c r="E125" s="24">
        <v>5586000</v>
      </c>
      <c r="F125" s="24">
        <v>0</v>
      </c>
      <c r="G125" s="24">
        <f t="shared" si="2"/>
        <v>5586000</v>
      </c>
      <c r="H125" s="24"/>
      <c r="I125" s="24">
        <v>7383000</v>
      </c>
      <c r="J125" s="24">
        <v>2629000</v>
      </c>
      <c r="K125" s="24">
        <v>0</v>
      </c>
      <c r="L125" s="24">
        <v>0</v>
      </c>
      <c r="M125" s="24"/>
      <c r="N125" s="19">
        <f t="shared" si="3"/>
        <v>18087000</v>
      </c>
    </row>
    <row r="126" spans="2:14" ht="19.5" customHeight="1" x14ac:dyDescent="0.25">
      <c r="B126" s="17" t="s">
        <v>169</v>
      </c>
      <c r="C126" s="24">
        <v>4472000</v>
      </c>
      <c r="D126" s="24">
        <v>591000</v>
      </c>
      <c r="E126" s="24">
        <v>13560000</v>
      </c>
      <c r="F126" s="24">
        <v>0</v>
      </c>
      <c r="G126" s="24">
        <f t="shared" si="2"/>
        <v>13560000</v>
      </c>
      <c r="H126" s="24"/>
      <c r="I126" s="24">
        <v>1545000</v>
      </c>
      <c r="J126" s="24">
        <v>5003000</v>
      </c>
      <c r="K126" s="24">
        <v>0</v>
      </c>
      <c r="L126" s="24">
        <v>0</v>
      </c>
      <c r="M126" s="24"/>
      <c r="N126" s="19">
        <f t="shared" si="3"/>
        <v>25171000</v>
      </c>
    </row>
    <row r="127" spans="2:14" ht="19.5" customHeight="1" x14ac:dyDescent="0.25">
      <c r="B127" s="17" t="s">
        <v>159</v>
      </c>
      <c r="C127" s="24">
        <v>464021000</v>
      </c>
      <c r="D127" s="24">
        <v>83691000</v>
      </c>
      <c r="E127" s="24">
        <v>1029193000</v>
      </c>
      <c r="F127" s="24">
        <v>0</v>
      </c>
      <c r="G127" s="24">
        <f t="shared" si="2"/>
        <v>1029193000</v>
      </c>
      <c r="H127" s="24"/>
      <c r="I127" s="24">
        <v>3356766000</v>
      </c>
      <c r="J127" s="24">
        <v>1272947000</v>
      </c>
      <c r="K127" s="24">
        <v>0</v>
      </c>
      <c r="L127" s="24">
        <v>7190194000</v>
      </c>
      <c r="M127" s="24"/>
      <c r="N127" s="19">
        <f t="shared" si="3"/>
        <v>13396812000</v>
      </c>
    </row>
    <row r="128" spans="2:14" ht="19.5" customHeight="1" x14ac:dyDescent="0.25">
      <c r="B128" s="17" t="s">
        <v>121</v>
      </c>
      <c r="C128" s="24">
        <v>63260000</v>
      </c>
      <c r="D128" s="24">
        <v>10575000</v>
      </c>
      <c r="E128" s="24">
        <v>36135000</v>
      </c>
      <c r="F128" s="24">
        <v>0</v>
      </c>
      <c r="G128" s="24">
        <f t="shared" si="2"/>
        <v>36135000</v>
      </c>
      <c r="H128" s="24"/>
      <c r="I128" s="24">
        <v>689555000</v>
      </c>
      <c r="J128" s="24">
        <v>568277000</v>
      </c>
      <c r="K128" s="24">
        <v>1856000</v>
      </c>
      <c r="L128" s="24">
        <v>0</v>
      </c>
      <c r="M128" s="24"/>
      <c r="N128" s="19">
        <f t="shared" si="3"/>
        <v>1369658000</v>
      </c>
    </row>
    <row r="129" spans="2:14" ht="19.5" customHeight="1" x14ac:dyDescent="0.25">
      <c r="B129" s="17" t="s">
        <v>122</v>
      </c>
      <c r="C129" s="24">
        <v>154481000</v>
      </c>
      <c r="D129" s="24">
        <v>24264000</v>
      </c>
      <c r="E129" s="24">
        <v>71581000</v>
      </c>
      <c r="F129" s="24">
        <v>0</v>
      </c>
      <c r="G129" s="24">
        <f t="shared" si="2"/>
        <v>71581000</v>
      </c>
      <c r="H129" s="24"/>
      <c r="I129" s="24">
        <v>10383000</v>
      </c>
      <c r="J129" s="24">
        <v>11545000</v>
      </c>
      <c r="K129" s="24">
        <v>0</v>
      </c>
      <c r="L129" s="24">
        <v>0</v>
      </c>
      <c r="M129" s="24"/>
      <c r="N129" s="19">
        <f t="shared" si="3"/>
        <v>272254000</v>
      </c>
    </row>
    <row r="130" spans="2:14" ht="19.5" customHeight="1" x14ac:dyDescent="0.25">
      <c r="B130" s="17" t="s">
        <v>123</v>
      </c>
      <c r="C130" s="24">
        <v>232181000</v>
      </c>
      <c r="D130" s="24">
        <v>31064000</v>
      </c>
      <c r="E130" s="24">
        <v>48240000</v>
      </c>
      <c r="F130" s="24">
        <v>0</v>
      </c>
      <c r="G130" s="24">
        <f t="shared" si="2"/>
        <v>48240000</v>
      </c>
      <c r="H130" s="24"/>
      <c r="I130" s="24">
        <v>8692000</v>
      </c>
      <c r="J130" s="24">
        <v>10263000</v>
      </c>
      <c r="K130" s="24">
        <v>0</v>
      </c>
      <c r="L130" s="24">
        <v>0</v>
      </c>
      <c r="M130" s="24"/>
      <c r="N130" s="19">
        <f t="shared" si="3"/>
        <v>330440000</v>
      </c>
    </row>
    <row r="131" spans="2:14" ht="19.5" customHeight="1" x14ac:dyDescent="0.25">
      <c r="B131" s="17" t="s">
        <v>124</v>
      </c>
      <c r="C131" s="24">
        <v>1601233000</v>
      </c>
      <c r="D131" s="24">
        <v>357727000</v>
      </c>
      <c r="E131" s="24">
        <v>204963000</v>
      </c>
      <c r="F131" s="24">
        <v>0</v>
      </c>
      <c r="G131" s="24">
        <f t="shared" si="2"/>
        <v>204963000</v>
      </c>
      <c r="H131" s="24"/>
      <c r="I131" s="24">
        <v>60712000</v>
      </c>
      <c r="J131" s="24">
        <v>1149928000</v>
      </c>
      <c r="K131" s="24">
        <v>37955000</v>
      </c>
      <c r="L131" s="24">
        <v>147321000</v>
      </c>
      <c r="M131" s="24"/>
      <c r="N131" s="19">
        <f t="shared" si="3"/>
        <v>3559839000</v>
      </c>
    </row>
    <row r="132" spans="2:14" ht="19.5" customHeight="1" x14ac:dyDescent="0.25">
      <c r="B132" s="17" t="s">
        <v>125</v>
      </c>
      <c r="C132" s="24">
        <v>118631000</v>
      </c>
      <c r="D132" s="24">
        <v>19994000</v>
      </c>
      <c r="E132" s="24">
        <v>120588000</v>
      </c>
      <c r="F132" s="24">
        <v>0</v>
      </c>
      <c r="G132" s="24">
        <f t="shared" si="2"/>
        <v>120588000</v>
      </c>
      <c r="H132" s="24"/>
      <c r="I132" s="24">
        <v>43948000</v>
      </c>
      <c r="J132" s="24">
        <v>288628000</v>
      </c>
      <c r="K132" s="24">
        <v>0</v>
      </c>
      <c r="L132" s="24">
        <v>0</v>
      </c>
      <c r="M132" s="24"/>
      <c r="N132" s="19">
        <f t="shared" si="3"/>
        <v>591789000</v>
      </c>
    </row>
    <row r="133" spans="2:14" ht="19.5" customHeight="1" x14ac:dyDescent="0.25">
      <c r="B133" s="17" t="s">
        <v>170</v>
      </c>
      <c r="C133" s="24">
        <v>31206000</v>
      </c>
      <c r="D133" s="24">
        <v>5427000</v>
      </c>
      <c r="E133" s="24">
        <v>14200000</v>
      </c>
      <c r="F133" s="24">
        <v>0</v>
      </c>
      <c r="G133" s="24">
        <f t="shared" si="2"/>
        <v>14200000</v>
      </c>
      <c r="H133" s="24"/>
      <c r="I133" s="24">
        <v>1264000</v>
      </c>
      <c r="J133" s="24">
        <v>119300000</v>
      </c>
      <c r="K133" s="24">
        <v>0</v>
      </c>
      <c r="L133" s="24">
        <v>0</v>
      </c>
      <c r="M133" s="24"/>
      <c r="N133" s="19">
        <f t="shared" si="3"/>
        <v>171397000</v>
      </c>
    </row>
    <row r="134" spans="2:14" ht="19.5" customHeight="1" x14ac:dyDescent="0.25">
      <c r="B134" s="17" t="s">
        <v>126</v>
      </c>
      <c r="C134" s="24">
        <v>10806000</v>
      </c>
      <c r="D134" s="24">
        <v>1097000</v>
      </c>
      <c r="E134" s="24">
        <v>4848000</v>
      </c>
      <c r="F134" s="24">
        <v>0</v>
      </c>
      <c r="G134" s="24">
        <f t="shared" si="2"/>
        <v>4848000</v>
      </c>
      <c r="H134" s="24"/>
      <c r="I134" s="24">
        <v>786000</v>
      </c>
      <c r="J134" s="24">
        <v>1208000</v>
      </c>
      <c r="K134" s="24">
        <v>0</v>
      </c>
      <c r="L134" s="24">
        <v>0</v>
      </c>
      <c r="M134" s="24"/>
      <c r="N134" s="19">
        <f t="shared" si="3"/>
        <v>18745000</v>
      </c>
    </row>
    <row r="135" spans="2:14" ht="19.5" customHeight="1" x14ac:dyDescent="0.25">
      <c r="B135" s="17" t="s">
        <v>127</v>
      </c>
      <c r="C135" s="24">
        <v>243840000</v>
      </c>
      <c r="D135" s="24">
        <v>52988000</v>
      </c>
      <c r="E135" s="24">
        <v>60556000</v>
      </c>
      <c r="F135" s="24">
        <v>0</v>
      </c>
      <c r="G135" s="24">
        <f t="shared" si="2"/>
        <v>60556000</v>
      </c>
      <c r="H135" s="24"/>
      <c r="I135" s="24">
        <v>5498000</v>
      </c>
      <c r="J135" s="24">
        <v>29594000</v>
      </c>
      <c r="K135" s="24">
        <v>0</v>
      </c>
      <c r="L135" s="24">
        <v>0</v>
      </c>
      <c r="M135" s="24"/>
      <c r="N135" s="19">
        <f t="shared" si="3"/>
        <v>392476000</v>
      </c>
    </row>
    <row r="136" spans="2:14" ht="19.5" customHeight="1" x14ac:dyDescent="0.25">
      <c r="B136" s="17" t="s">
        <v>128</v>
      </c>
      <c r="C136" s="24">
        <v>31718000</v>
      </c>
      <c r="D136" s="24">
        <v>4178000</v>
      </c>
      <c r="E136" s="24">
        <v>28058000</v>
      </c>
      <c r="F136" s="24">
        <v>0</v>
      </c>
      <c r="G136" s="24">
        <f t="shared" si="2"/>
        <v>28058000</v>
      </c>
      <c r="H136" s="24"/>
      <c r="I136" s="24">
        <v>6464000</v>
      </c>
      <c r="J136" s="24">
        <v>7083000</v>
      </c>
      <c r="K136" s="24">
        <v>0</v>
      </c>
      <c r="L136" s="24">
        <v>0</v>
      </c>
      <c r="M136" s="24"/>
      <c r="N136" s="19">
        <f t="shared" si="3"/>
        <v>77501000</v>
      </c>
    </row>
    <row r="137" spans="2:14" ht="19.5" customHeight="1" x14ac:dyDescent="0.25">
      <c r="B137" s="17" t="s">
        <v>129</v>
      </c>
      <c r="C137" s="24">
        <v>2996000</v>
      </c>
      <c r="D137" s="24">
        <v>387000</v>
      </c>
      <c r="E137" s="24">
        <v>2117000</v>
      </c>
      <c r="F137" s="24">
        <v>0</v>
      </c>
      <c r="G137" s="24">
        <f t="shared" si="2"/>
        <v>2117000</v>
      </c>
      <c r="H137" s="24"/>
      <c r="I137" s="24">
        <v>166000</v>
      </c>
      <c r="J137" s="24">
        <v>4079000</v>
      </c>
      <c r="K137" s="24">
        <v>7851000</v>
      </c>
      <c r="L137" s="24">
        <v>0</v>
      </c>
      <c r="M137" s="24"/>
      <c r="N137" s="19">
        <f t="shared" si="3"/>
        <v>17596000</v>
      </c>
    </row>
    <row r="138" spans="2:14" ht="19.5" customHeight="1" x14ac:dyDescent="0.25">
      <c r="B138" s="17" t="s">
        <v>130</v>
      </c>
      <c r="C138" s="24">
        <v>64017000</v>
      </c>
      <c r="D138" s="24">
        <v>8586000</v>
      </c>
      <c r="E138" s="24">
        <v>31863000</v>
      </c>
      <c r="F138" s="24">
        <v>0</v>
      </c>
      <c r="G138" s="24">
        <f t="shared" si="2"/>
        <v>31863000</v>
      </c>
      <c r="H138" s="24"/>
      <c r="I138" s="24">
        <v>30148000</v>
      </c>
      <c r="J138" s="24">
        <v>61573000</v>
      </c>
      <c r="K138" s="24">
        <v>5031000</v>
      </c>
      <c r="L138" s="24">
        <v>0</v>
      </c>
      <c r="M138" s="24"/>
      <c r="N138" s="19">
        <f t="shared" si="3"/>
        <v>201218000</v>
      </c>
    </row>
    <row r="139" spans="2:14" ht="19.5" customHeight="1" x14ac:dyDescent="0.25">
      <c r="B139" s="17" t="s">
        <v>131</v>
      </c>
      <c r="C139" s="24">
        <v>42965000</v>
      </c>
      <c r="D139" s="24">
        <v>5256000</v>
      </c>
      <c r="E139" s="24">
        <v>18738000</v>
      </c>
      <c r="F139" s="24">
        <v>0</v>
      </c>
      <c r="G139" s="24">
        <f t="shared" si="2"/>
        <v>18738000</v>
      </c>
      <c r="H139" s="24"/>
      <c r="I139" s="24">
        <v>1467000</v>
      </c>
      <c r="J139" s="24">
        <v>3720000</v>
      </c>
      <c r="K139" s="24">
        <v>0</v>
      </c>
      <c r="L139" s="24">
        <v>0</v>
      </c>
      <c r="M139" s="24"/>
      <c r="N139" s="19">
        <f t="shared" si="3"/>
        <v>72146000</v>
      </c>
    </row>
    <row r="140" spans="2:14" ht="19.5" customHeight="1" x14ac:dyDescent="0.25">
      <c r="B140" s="17" t="s">
        <v>132</v>
      </c>
      <c r="C140" s="24">
        <v>126834000</v>
      </c>
      <c r="D140" s="24">
        <v>12586000</v>
      </c>
      <c r="E140" s="24">
        <v>53353000</v>
      </c>
      <c r="F140" s="24">
        <v>0</v>
      </c>
      <c r="G140" s="24">
        <f t="shared" si="2"/>
        <v>53353000</v>
      </c>
      <c r="H140" s="24"/>
      <c r="I140" s="24">
        <v>1009259000</v>
      </c>
      <c r="J140" s="24">
        <v>21669000</v>
      </c>
      <c r="K140" s="24">
        <v>24203000</v>
      </c>
      <c r="L140" s="24">
        <v>252139000</v>
      </c>
      <c r="M140" s="24"/>
      <c r="N140" s="19">
        <f t="shared" si="3"/>
        <v>1500043000</v>
      </c>
    </row>
    <row r="141" spans="2:14" ht="19.5" customHeight="1" x14ac:dyDescent="0.25">
      <c r="B141" s="17" t="s">
        <v>152</v>
      </c>
      <c r="C141" s="24">
        <v>36653000</v>
      </c>
      <c r="D141" s="24">
        <v>4757000</v>
      </c>
      <c r="E141" s="24">
        <v>17590000</v>
      </c>
      <c r="F141" s="24">
        <v>0</v>
      </c>
      <c r="G141" s="24">
        <f t="shared" si="2"/>
        <v>17590000</v>
      </c>
      <c r="H141" s="24"/>
      <c r="I141" s="24">
        <v>236609000</v>
      </c>
      <c r="J141" s="24">
        <v>3140000</v>
      </c>
      <c r="K141" s="24">
        <v>25607000</v>
      </c>
      <c r="L141" s="24">
        <v>0</v>
      </c>
      <c r="M141" s="24"/>
      <c r="N141" s="19">
        <f t="shared" ref="N141:N159" si="7">SUM(C141,D141,G141,H141,I141,J141,K141,L141,M141)</f>
        <v>324356000</v>
      </c>
    </row>
    <row r="142" spans="2:14" ht="19.5" customHeight="1" x14ac:dyDescent="0.25">
      <c r="B142" s="17" t="s">
        <v>160</v>
      </c>
      <c r="C142" s="24">
        <v>12590000</v>
      </c>
      <c r="D142" s="24">
        <v>1990000</v>
      </c>
      <c r="E142" s="24">
        <v>16911000</v>
      </c>
      <c r="F142" s="24">
        <v>0</v>
      </c>
      <c r="G142" s="24">
        <f t="shared" ref="G142:G156" si="8">E142+F142</f>
        <v>16911000</v>
      </c>
      <c r="H142" s="24"/>
      <c r="I142" s="24">
        <v>413000</v>
      </c>
      <c r="J142" s="24">
        <v>56800000</v>
      </c>
      <c r="K142" s="24">
        <v>25954000</v>
      </c>
      <c r="L142" s="24">
        <v>0</v>
      </c>
      <c r="M142" s="24"/>
      <c r="N142" s="19">
        <f t="shared" si="7"/>
        <v>114658000</v>
      </c>
    </row>
    <row r="143" spans="2:14" ht="19.5" customHeight="1" x14ac:dyDescent="0.25">
      <c r="B143" s="17" t="s">
        <v>133</v>
      </c>
      <c r="C143" s="24">
        <v>21628000</v>
      </c>
      <c r="D143" s="24">
        <v>2857000</v>
      </c>
      <c r="E143" s="24">
        <v>7861000</v>
      </c>
      <c r="F143" s="24">
        <v>0</v>
      </c>
      <c r="G143" s="24">
        <f t="shared" si="8"/>
        <v>7861000</v>
      </c>
      <c r="H143" s="24"/>
      <c r="I143" s="24">
        <v>1553000</v>
      </c>
      <c r="J143" s="24">
        <v>1899000</v>
      </c>
      <c r="K143" s="24">
        <v>0</v>
      </c>
      <c r="L143" s="24">
        <v>0</v>
      </c>
      <c r="M143" s="24"/>
      <c r="N143" s="19">
        <f t="shared" si="7"/>
        <v>35798000</v>
      </c>
    </row>
    <row r="144" spans="2:14" ht="19.5" customHeight="1" x14ac:dyDescent="0.25">
      <c r="B144" s="17" t="s">
        <v>134</v>
      </c>
      <c r="C144" s="24">
        <v>187528000</v>
      </c>
      <c r="D144" s="24">
        <v>35843000</v>
      </c>
      <c r="E144" s="24">
        <v>29190000</v>
      </c>
      <c r="F144" s="24">
        <v>0</v>
      </c>
      <c r="G144" s="24">
        <f t="shared" si="8"/>
        <v>29190000</v>
      </c>
      <c r="H144" s="24"/>
      <c r="I144" s="24">
        <v>9372000</v>
      </c>
      <c r="J144" s="24">
        <v>576497000</v>
      </c>
      <c r="K144" s="24">
        <v>0</v>
      </c>
      <c r="L144" s="24">
        <v>0</v>
      </c>
      <c r="M144" s="24"/>
      <c r="N144" s="19">
        <f t="shared" si="7"/>
        <v>838430000</v>
      </c>
    </row>
    <row r="145" spans="2:14" ht="19.5" customHeight="1" x14ac:dyDescent="0.25">
      <c r="B145" s="17" t="s">
        <v>135</v>
      </c>
      <c r="C145" s="24">
        <v>35387000</v>
      </c>
      <c r="D145" s="24">
        <v>5696000</v>
      </c>
      <c r="E145" s="24">
        <v>402138000</v>
      </c>
      <c r="F145" s="24">
        <v>0</v>
      </c>
      <c r="G145" s="24">
        <f t="shared" si="8"/>
        <v>402138000</v>
      </c>
      <c r="H145" s="24"/>
      <c r="I145" s="24">
        <v>2211000</v>
      </c>
      <c r="J145" s="24">
        <v>767879000</v>
      </c>
      <c r="K145" s="24">
        <v>0</v>
      </c>
      <c r="L145" s="24">
        <v>0</v>
      </c>
      <c r="M145" s="24"/>
      <c r="N145" s="19">
        <f t="shared" si="7"/>
        <v>1213311000</v>
      </c>
    </row>
    <row r="146" spans="2:14" ht="19.5" customHeight="1" x14ac:dyDescent="0.25">
      <c r="B146" s="17" t="s">
        <v>136</v>
      </c>
      <c r="C146" s="24">
        <v>23161000</v>
      </c>
      <c r="D146" s="24">
        <v>2723000</v>
      </c>
      <c r="E146" s="24">
        <v>8576000</v>
      </c>
      <c r="F146" s="24">
        <v>0</v>
      </c>
      <c r="G146" s="24">
        <f t="shared" si="8"/>
        <v>8576000</v>
      </c>
      <c r="H146" s="24"/>
      <c r="I146" s="24">
        <v>4115000</v>
      </c>
      <c r="J146" s="24">
        <v>5436000</v>
      </c>
      <c r="K146" s="24">
        <v>0</v>
      </c>
      <c r="L146" s="24">
        <v>0</v>
      </c>
      <c r="M146" s="24"/>
      <c r="N146" s="19">
        <f t="shared" si="7"/>
        <v>44011000</v>
      </c>
    </row>
    <row r="147" spans="2:14" ht="19.5" customHeight="1" x14ac:dyDescent="0.25">
      <c r="B147" s="17" t="s">
        <v>161</v>
      </c>
      <c r="C147" s="24">
        <v>6459000</v>
      </c>
      <c r="D147" s="24">
        <v>1486000</v>
      </c>
      <c r="E147" s="24">
        <v>4722000</v>
      </c>
      <c r="F147" s="24">
        <v>0</v>
      </c>
      <c r="G147" s="24">
        <f t="shared" si="8"/>
        <v>4722000</v>
      </c>
      <c r="H147" s="24"/>
      <c r="I147" s="24">
        <v>4000</v>
      </c>
      <c r="J147" s="24">
        <v>7517000</v>
      </c>
      <c r="K147" s="24">
        <v>0</v>
      </c>
      <c r="L147" s="24">
        <v>0</v>
      </c>
      <c r="M147" s="24"/>
      <c r="N147" s="19">
        <f t="shared" si="7"/>
        <v>20188000</v>
      </c>
    </row>
    <row r="148" spans="2:14" ht="19.5" customHeight="1" x14ac:dyDescent="0.25">
      <c r="B148" s="17" t="s">
        <v>137</v>
      </c>
      <c r="C148" s="24">
        <v>14299000</v>
      </c>
      <c r="D148" s="24">
        <v>2205000</v>
      </c>
      <c r="E148" s="24">
        <v>23996000</v>
      </c>
      <c r="F148" s="24">
        <v>0</v>
      </c>
      <c r="G148" s="24">
        <f t="shared" si="8"/>
        <v>23996000</v>
      </c>
      <c r="H148" s="24"/>
      <c r="I148" s="24">
        <v>270504000</v>
      </c>
      <c r="J148" s="24">
        <v>3207000</v>
      </c>
      <c r="K148" s="24">
        <v>0</v>
      </c>
      <c r="L148" s="24">
        <v>0</v>
      </c>
      <c r="M148" s="24"/>
      <c r="N148" s="19">
        <f t="shared" si="7"/>
        <v>314211000</v>
      </c>
    </row>
    <row r="149" spans="2:14" ht="19.5" customHeight="1" x14ac:dyDescent="0.25">
      <c r="B149" s="17" t="s">
        <v>171</v>
      </c>
      <c r="C149" s="24">
        <v>1768185000</v>
      </c>
      <c r="D149" s="24">
        <v>369875000</v>
      </c>
      <c r="E149" s="24">
        <v>1535520000</v>
      </c>
      <c r="F149" s="24">
        <v>0</v>
      </c>
      <c r="G149" s="24">
        <f t="shared" si="8"/>
        <v>1535520000</v>
      </c>
      <c r="H149" s="24"/>
      <c r="I149" s="24">
        <v>2235357000</v>
      </c>
      <c r="J149" s="24">
        <v>18981670000</v>
      </c>
      <c r="K149" s="24">
        <v>0</v>
      </c>
      <c r="L149" s="24">
        <v>0</v>
      </c>
      <c r="M149" s="24"/>
      <c r="N149" s="19">
        <f t="shared" si="7"/>
        <v>24890607000</v>
      </c>
    </row>
    <row r="150" spans="2:14" ht="19.5" customHeight="1" x14ac:dyDescent="0.25">
      <c r="B150" s="17" t="s">
        <v>165</v>
      </c>
      <c r="C150" s="24">
        <v>10911000</v>
      </c>
      <c r="D150" s="24">
        <v>1531000</v>
      </c>
      <c r="E150" s="24">
        <v>8022000</v>
      </c>
      <c r="F150" s="24">
        <v>0</v>
      </c>
      <c r="G150" s="24">
        <f t="shared" si="8"/>
        <v>8022000</v>
      </c>
      <c r="H150" s="24"/>
      <c r="I150" s="24">
        <v>477000</v>
      </c>
      <c r="J150" s="24">
        <v>16676000</v>
      </c>
      <c r="K150" s="24">
        <v>0</v>
      </c>
      <c r="L150" s="24">
        <v>0</v>
      </c>
      <c r="M150" s="24"/>
      <c r="N150" s="19">
        <f t="shared" si="7"/>
        <v>37617000</v>
      </c>
    </row>
    <row r="151" spans="2:14" ht="19.5" customHeight="1" x14ac:dyDescent="0.25">
      <c r="B151" s="17" t="s">
        <v>138</v>
      </c>
      <c r="C151" s="24">
        <v>2151000</v>
      </c>
      <c r="D151" s="24">
        <v>301000</v>
      </c>
      <c r="E151" s="24">
        <v>4304000</v>
      </c>
      <c r="F151" s="24">
        <v>0</v>
      </c>
      <c r="G151" s="24">
        <f t="shared" si="8"/>
        <v>4304000</v>
      </c>
      <c r="H151" s="24"/>
      <c r="I151" s="24">
        <v>21000</v>
      </c>
      <c r="J151" s="24">
        <v>16942000</v>
      </c>
      <c r="K151" s="24">
        <v>125699000</v>
      </c>
      <c r="L151" s="24">
        <v>0</v>
      </c>
      <c r="M151" s="24"/>
      <c r="N151" s="19">
        <f t="shared" si="7"/>
        <v>149418000</v>
      </c>
    </row>
    <row r="152" spans="2:14" ht="19.5" customHeight="1" x14ac:dyDescent="0.25">
      <c r="B152" s="17" t="s">
        <v>139</v>
      </c>
      <c r="C152" s="24">
        <v>2130000</v>
      </c>
      <c r="D152" s="24">
        <v>324000</v>
      </c>
      <c r="E152" s="24">
        <v>5214000</v>
      </c>
      <c r="F152" s="24">
        <v>0</v>
      </c>
      <c r="G152" s="24">
        <f t="shared" si="8"/>
        <v>5214000</v>
      </c>
      <c r="H152" s="24"/>
      <c r="I152" s="24">
        <v>23000</v>
      </c>
      <c r="J152" s="24">
        <v>16478000</v>
      </c>
      <c r="K152" s="24">
        <v>120831000</v>
      </c>
      <c r="L152" s="24">
        <v>0</v>
      </c>
      <c r="M152" s="24"/>
      <c r="N152" s="19">
        <f t="shared" si="7"/>
        <v>145000000</v>
      </c>
    </row>
    <row r="153" spans="2:14" ht="19.5" customHeight="1" x14ac:dyDescent="0.25">
      <c r="B153" s="17" t="s">
        <v>140</v>
      </c>
      <c r="C153" s="24">
        <v>1942000</v>
      </c>
      <c r="D153" s="24">
        <v>268000</v>
      </c>
      <c r="E153" s="24">
        <v>4287000</v>
      </c>
      <c r="F153" s="24">
        <v>0</v>
      </c>
      <c r="G153" s="24">
        <f t="shared" si="8"/>
        <v>4287000</v>
      </c>
      <c r="H153" s="24"/>
      <c r="I153" s="24">
        <v>22000</v>
      </c>
      <c r="J153" s="24">
        <v>6657000</v>
      </c>
      <c r="K153" s="24">
        <v>88995000</v>
      </c>
      <c r="L153" s="24">
        <v>0</v>
      </c>
      <c r="M153" s="24"/>
      <c r="N153" s="19">
        <f t="shared" si="7"/>
        <v>102171000</v>
      </c>
    </row>
    <row r="154" spans="2:14" ht="19.5" customHeight="1" x14ac:dyDescent="0.25">
      <c r="B154" s="17" t="s">
        <v>54</v>
      </c>
      <c r="C154" s="24">
        <v>1673272000</v>
      </c>
      <c r="D154" s="24">
        <v>310460000</v>
      </c>
      <c r="E154" s="24">
        <v>316641000</v>
      </c>
      <c r="F154" s="24">
        <v>0</v>
      </c>
      <c r="G154" s="24">
        <f t="shared" si="8"/>
        <v>316641000</v>
      </c>
      <c r="H154" s="24"/>
      <c r="I154" s="24">
        <v>28926000</v>
      </c>
      <c r="J154" s="24">
        <v>13744787000</v>
      </c>
      <c r="K154" s="24">
        <v>38031000</v>
      </c>
      <c r="L154" s="24">
        <v>0</v>
      </c>
      <c r="M154" s="24"/>
      <c r="N154" s="19">
        <f t="shared" si="7"/>
        <v>16112117000</v>
      </c>
    </row>
    <row r="155" spans="2:14" ht="19.5" customHeight="1" x14ac:dyDescent="0.25">
      <c r="B155" s="17" t="s">
        <v>153</v>
      </c>
      <c r="C155" s="24">
        <v>2281000</v>
      </c>
      <c r="D155" s="24">
        <v>404000</v>
      </c>
      <c r="E155" s="24">
        <v>1991000</v>
      </c>
      <c r="F155" s="24">
        <v>0</v>
      </c>
      <c r="G155" s="24">
        <f t="shared" si="8"/>
        <v>1991000</v>
      </c>
      <c r="H155" s="24"/>
      <c r="I155" s="24">
        <v>0</v>
      </c>
      <c r="J155" s="24">
        <v>1691000</v>
      </c>
      <c r="K155" s="24">
        <v>0</v>
      </c>
      <c r="L155" s="24">
        <v>0</v>
      </c>
      <c r="M155" s="24"/>
      <c r="N155" s="19">
        <f t="shared" si="7"/>
        <v>6367000</v>
      </c>
    </row>
    <row r="156" spans="2:14" ht="19.5" customHeight="1" x14ac:dyDescent="0.25">
      <c r="B156" s="17" t="s">
        <v>154</v>
      </c>
      <c r="C156" s="24">
        <v>54889000</v>
      </c>
      <c r="D156" s="24">
        <v>9121000</v>
      </c>
      <c r="E156" s="24">
        <v>58952000</v>
      </c>
      <c r="F156" s="24">
        <v>0</v>
      </c>
      <c r="G156" s="24">
        <f t="shared" si="8"/>
        <v>58952000</v>
      </c>
      <c r="H156" s="24"/>
      <c r="I156" s="24">
        <v>1671000</v>
      </c>
      <c r="J156" s="24">
        <v>24158000</v>
      </c>
      <c r="K156" s="24">
        <v>0</v>
      </c>
      <c r="L156" s="24">
        <v>0</v>
      </c>
      <c r="M156" s="24"/>
      <c r="N156" s="19">
        <f t="shared" si="7"/>
        <v>148791000</v>
      </c>
    </row>
    <row r="157" spans="2:14" ht="19.5" customHeight="1" x14ac:dyDescent="0.25">
      <c r="B157" s="17" t="s">
        <v>162</v>
      </c>
      <c r="C157" s="24">
        <v>11747000</v>
      </c>
      <c r="D157" s="24">
        <v>1574000</v>
      </c>
      <c r="E157" s="24">
        <v>7601000</v>
      </c>
      <c r="F157" s="24">
        <v>0</v>
      </c>
      <c r="G157" s="24">
        <f t="shared" ref="G157:G159" si="9">E157+F157</f>
        <v>7601000</v>
      </c>
      <c r="H157" s="24"/>
      <c r="I157" s="24">
        <v>545000</v>
      </c>
      <c r="J157" s="24">
        <v>1872000</v>
      </c>
      <c r="K157" s="24">
        <v>0</v>
      </c>
      <c r="L157" s="24">
        <v>0</v>
      </c>
      <c r="M157" s="24"/>
      <c r="N157" s="19">
        <f t="shared" si="7"/>
        <v>23339000</v>
      </c>
    </row>
    <row r="158" spans="2:14" ht="19.5" customHeight="1" x14ac:dyDescent="0.25">
      <c r="B158" s="17" t="s">
        <v>217</v>
      </c>
      <c r="C158" s="24">
        <v>2417000</v>
      </c>
      <c r="D158" s="24">
        <v>267000</v>
      </c>
      <c r="E158" s="24">
        <v>4669000</v>
      </c>
      <c r="F158" s="24">
        <v>0</v>
      </c>
      <c r="G158" s="24">
        <f t="shared" ref="G158" si="10">E158+F158</f>
        <v>4669000</v>
      </c>
      <c r="H158" s="24"/>
      <c r="I158" s="24">
        <v>440000</v>
      </c>
      <c r="J158" s="24"/>
      <c r="K158" s="24">
        <v>0</v>
      </c>
      <c r="L158" s="24">
        <v>0</v>
      </c>
      <c r="M158" s="24"/>
      <c r="N158" s="19">
        <f t="shared" ref="N158" si="11">SUM(C158,D158,G158,H158,I158,J158,K158,L158,M158)</f>
        <v>7793000</v>
      </c>
    </row>
    <row r="159" spans="2:14" ht="19.5" customHeight="1" thickBot="1" x14ac:dyDescent="0.3">
      <c r="B159" s="17" t="s">
        <v>172</v>
      </c>
      <c r="C159" s="24">
        <v>11321000</v>
      </c>
      <c r="D159" s="24">
        <v>2691000</v>
      </c>
      <c r="E159" s="24">
        <v>19570000</v>
      </c>
      <c r="F159" s="24">
        <v>0</v>
      </c>
      <c r="G159" s="24">
        <f t="shared" si="9"/>
        <v>19570000</v>
      </c>
      <c r="H159" s="24"/>
      <c r="I159" s="24">
        <v>195000</v>
      </c>
      <c r="J159" s="24">
        <v>14495000</v>
      </c>
      <c r="K159" s="24">
        <v>9663000</v>
      </c>
      <c r="L159" s="24">
        <v>0</v>
      </c>
      <c r="M159" s="24"/>
      <c r="N159" s="19">
        <f t="shared" si="7"/>
        <v>57935000</v>
      </c>
    </row>
    <row r="160" spans="2:14" s="23" customFormat="1" ht="21" customHeight="1" thickBot="1" x14ac:dyDescent="0.3">
      <c r="B160" s="26" t="s">
        <v>141</v>
      </c>
      <c r="C160" s="27">
        <f>SUM(C8:C159)</f>
        <v>24612653000</v>
      </c>
      <c r="D160" s="27">
        <f t="shared" ref="D160:N160" si="12">SUM(D8:D159)</f>
        <v>4070524000</v>
      </c>
      <c r="E160" s="27">
        <f t="shared" si="12"/>
        <v>8408336000</v>
      </c>
      <c r="F160" s="27">
        <f t="shared" si="12"/>
        <v>0</v>
      </c>
      <c r="G160" s="27">
        <f t="shared" si="12"/>
        <v>8408336000</v>
      </c>
      <c r="H160" s="27">
        <f t="shared" si="12"/>
        <v>0</v>
      </c>
      <c r="I160" s="27">
        <f t="shared" si="12"/>
        <v>9094894000</v>
      </c>
      <c r="J160" s="27">
        <f t="shared" si="12"/>
        <v>43322405000</v>
      </c>
      <c r="K160" s="27">
        <f t="shared" si="12"/>
        <v>2074302000</v>
      </c>
      <c r="L160" s="27">
        <f t="shared" si="12"/>
        <v>7589654000</v>
      </c>
      <c r="M160" s="27">
        <f t="shared" si="12"/>
        <v>0</v>
      </c>
      <c r="N160" s="27">
        <f t="shared" si="12"/>
        <v>99172768000</v>
      </c>
    </row>
    <row r="162" spans="3:14" x14ac:dyDescent="0.25">
      <c r="C162" s="28"/>
      <c r="D162" s="28"/>
      <c r="F162" s="60"/>
      <c r="G162" s="28"/>
      <c r="N162" s="28"/>
    </row>
    <row r="163" spans="3:14" x14ac:dyDescent="0.25">
      <c r="C163" s="28"/>
      <c r="F163" s="60"/>
      <c r="G163" s="28"/>
    </row>
    <row r="164" spans="3:14" x14ac:dyDescent="0.25">
      <c r="E164" s="28"/>
      <c r="F164" s="60"/>
      <c r="G164" s="28"/>
    </row>
    <row r="165" spans="3:14" x14ac:dyDescent="0.25">
      <c r="C165" s="28"/>
      <c r="E165" s="28"/>
    </row>
    <row r="167" spans="3:14" x14ac:dyDescent="0.25">
      <c r="C167" s="28"/>
    </row>
    <row r="168" spans="3:14" x14ac:dyDescent="0.25">
      <c r="C168" s="28"/>
    </row>
    <row r="169" spans="3:14" x14ac:dyDescent="0.25">
      <c r="C169" s="28"/>
    </row>
    <row r="171" spans="3:14" x14ac:dyDescent="0.25">
      <c r="C171" s="28"/>
    </row>
  </sheetData>
  <mergeCells count="14">
    <mergeCell ref="K6:K7"/>
    <mergeCell ref="L6:L7"/>
    <mergeCell ref="M6:M7"/>
    <mergeCell ref="N6:N7"/>
    <mergeCell ref="B2:N2"/>
    <mergeCell ref="B3:N3"/>
    <mergeCell ref="B4:N4"/>
    <mergeCell ref="B6:B7"/>
    <mergeCell ref="C6:C7"/>
    <mergeCell ref="D6:D7"/>
    <mergeCell ref="E6:G6"/>
    <mergeCell ref="H6:H7"/>
    <mergeCell ref="I6:I7"/>
    <mergeCell ref="J6:J7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32" fitToHeight="2" orientation="landscape" r:id="rId1"/>
  <rowBreaks count="1" manualBreakCount="1">
    <brk id="83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6</vt:i4>
      </vt:variant>
      <vt:variant>
        <vt:lpstr>Adlandırılmış Aralıklar</vt:lpstr>
      </vt:variant>
      <vt:variant>
        <vt:i4>9</vt:i4>
      </vt:variant>
    </vt:vector>
  </HeadingPairs>
  <TitlesOfParts>
    <vt:vector size="15" baseType="lpstr">
      <vt:lpstr>GENEL 2017</vt:lpstr>
      <vt:lpstr>ÖZEL 2017</vt:lpstr>
      <vt:lpstr>GENEL 2018</vt:lpstr>
      <vt:lpstr>ÖZEL 2018</vt:lpstr>
      <vt:lpstr>GENEL 2019</vt:lpstr>
      <vt:lpstr>ÖZEL 2019</vt:lpstr>
      <vt:lpstr>'GENEL 2017'!Yazdırma_Alanı</vt:lpstr>
      <vt:lpstr>'GENEL 2018'!Yazdırma_Alanı</vt:lpstr>
      <vt:lpstr>'GENEL 2019'!Yazdırma_Alanı</vt:lpstr>
      <vt:lpstr>'ÖZEL 2017'!Yazdırma_Alanı</vt:lpstr>
      <vt:lpstr>'ÖZEL 2018'!Yazdırma_Alanı</vt:lpstr>
      <vt:lpstr>'ÖZEL 2019'!Yazdırma_Alanı</vt:lpstr>
      <vt:lpstr>'ÖZEL 2017'!Yazdırma_Başlıkları</vt:lpstr>
      <vt:lpstr>'ÖZEL 2018'!Yazdırma_Başlıkları</vt:lpstr>
      <vt:lpstr>'ÖZEL 2019'!Yazdırma_Başlıkları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2019-03-24T20:57:37Z</dcterms:modified>
</cp:coreProperties>
</file>