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I-A 2011" sheetId="1" r:id="rId1"/>
    <sheet name="II-A-2012" sheetId="2" r:id="rId2"/>
    <sheet name="II-A- 2013" sheetId="3" r:id="rId3"/>
    <sheet name="II-B-2011" sheetId="4" r:id="rId4"/>
    <sheet name="II-B-2012" sheetId="5" r:id="rId5"/>
    <sheet name="II-B-2013" sheetId="6" r:id="rId6"/>
    <sheet name="III-2011" sheetId="7" r:id="rId7"/>
    <sheet name="III-2012" sheetId="8" r:id="rId8"/>
    <sheet name="III-2013" sheetId="9" r:id="rId9"/>
  </sheets>
  <externalReferences>
    <externalReference r:id="rId12"/>
    <externalReference r:id="rId13"/>
  </externalReferences>
  <definedNames>
    <definedName name="Asama" localSheetId="0">'II-A 2011'!$B$2</definedName>
    <definedName name="Asama" localSheetId="3">'II-B-2011'!$B$2</definedName>
    <definedName name="Asama" localSheetId="4">'II-B-2012'!$B$2</definedName>
    <definedName name="Asama" localSheetId="5">'II-B-2013'!$B$2</definedName>
    <definedName name="Asama" localSheetId="6">'III-2011'!$B$2</definedName>
    <definedName name="Asama" localSheetId="7">'III-2012'!$B$2</definedName>
    <definedName name="Asama" localSheetId="8">'III-2013'!$B$2</definedName>
    <definedName name="Asama">#REF!</definedName>
    <definedName name="AsamaAd" localSheetId="0">'II-A 2011'!$C$2</definedName>
    <definedName name="AsamaAd" localSheetId="3">'II-B-2011'!$C$2</definedName>
    <definedName name="AsamaAd" localSheetId="4">'II-B-2012'!$C$2</definedName>
    <definedName name="AsamaAd" localSheetId="5">'II-B-2013'!$C$2</definedName>
    <definedName name="AsamaAd" localSheetId="6">'III-2011'!$C$2</definedName>
    <definedName name="AsamaAd" localSheetId="7">'III-2012'!$C$2</definedName>
    <definedName name="AsamaAd" localSheetId="8">'III-2013'!$C$2</definedName>
    <definedName name="AsamaAd">#REF!</definedName>
    <definedName name="AyAd" localSheetId="0">'II-A 2011'!$C$3</definedName>
    <definedName name="AyAd" localSheetId="3">'II-B-2011'!$C$3</definedName>
    <definedName name="AyAd" localSheetId="4">'II-B-2012'!$C$3</definedName>
    <definedName name="AyAd" localSheetId="5">'II-B-2013'!$C$3</definedName>
    <definedName name="AyAd" localSheetId="6">'III-2011'!$C$3</definedName>
    <definedName name="AyAd" localSheetId="7">'III-2012'!$C$3</definedName>
    <definedName name="AyAd" localSheetId="8">'III-2013'!$C$3</definedName>
    <definedName name="AyAd">#REF!</definedName>
    <definedName name="AyNo" localSheetId="0">'II-A 2011'!$B$3</definedName>
    <definedName name="AyNo" localSheetId="3">'II-B-2011'!$B$3</definedName>
    <definedName name="AyNo" localSheetId="4">'II-B-2012'!$B$3</definedName>
    <definedName name="AyNo" localSheetId="5">'II-B-2013'!$B$3</definedName>
    <definedName name="AyNo" localSheetId="6">'III-2011'!$B$3</definedName>
    <definedName name="AyNo" localSheetId="7">'III-2012'!$B$3</definedName>
    <definedName name="AyNo" localSheetId="8">'III-2013'!$B$3</definedName>
    <definedName name="AyNo">#REF!</definedName>
    <definedName name="ButceYil" localSheetId="0">'II-A 2011'!$B$1</definedName>
    <definedName name="ButceYil" localSheetId="3">'II-B-2011'!$B$1</definedName>
    <definedName name="ButceYil" localSheetId="4">'II-B-2012'!$B$1</definedName>
    <definedName name="ButceYil" localSheetId="5">'II-B-2013'!$B$1</definedName>
    <definedName name="ButceYil" localSheetId="6">'III-2011'!$B$1</definedName>
    <definedName name="ButceYil" localSheetId="7">'III-2012'!$B$1</definedName>
    <definedName name="ButceYil" localSheetId="8">'III-2013'!$B$1</definedName>
    <definedName name="ButceYil">#REF!</definedName>
    <definedName name="SatirBaslik" localSheetId="0">'II-A 2011'!$A$21:$B$27</definedName>
    <definedName name="SatirBaslik" localSheetId="3">'II-B-2011'!$A$18:$B$24</definedName>
    <definedName name="SatirBaslik" localSheetId="4">'II-B-2012'!$A$18:$B$24</definedName>
    <definedName name="SatirBaslik" localSheetId="5">'II-B-2013'!$A$18:$B$24</definedName>
    <definedName name="SatirBaslik" localSheetId="6">'III-2011'!$A$19:$B$23</definedName>
    <definedName name="SatirBaslik" localSheetId="7">'III-2012'!$A$19:$B$23</definedName>
    <definedName name="SatirBaslik" localSheetId="8">'III-2013'!$A$19:$B$23</definedName>
    <definedName name="SatirBaslik">#REF!</definedName>
    <definedName name="SatirBaslik1" localSheetId="4">'[2].xls].xls].xls].xls].xls].xls].xls].xls].xls].xls].xls]Sayfa2'!$A$17:$B$23</definedName>
    <definedName name="SatirBaslik1" localSheetId="5">'[2].xls].xls].xls].xls].xls].xls].xls].xls].xls].xls].xls]Sayfa2'!$A$17:$B$23</definedName>
    <definedName name="SatirBaslik1" localSheetId="7">'[2].xls].xls].xls].xls].xls].xls].xls].xls].xls].xls].xls]Sayfa2'!$A$17:$B$23</definedName>
    <definedName name="SatirBaslik1" localSheetId="8">'[2].xls].xls].xls].xls].xls].xls].xls].xls].xls].xls].xls].xls]Sayfa2'!$A$17:$B$23</definedName>
    <definedName name="SatirBaslik1">'[2].xls].xls].xls].xls].xls].xls].xls].xls].xls].xls]Sayfa2'!$A$17:$B$23</definedName>
    <definedName name="SatirBaslik2" localSheetId="4">'[2].xls].xls].xls].xls].xls].xls].xls].xls].xls].xls].xls]Sayfa3'!$A$17:$B$23</definedName>
    <definedName name="SatirBaslik2" localSheetId="5">'[2].xls].xls].xls].xls].xls].xls].xls].xls].xls].xls].xls]Sayfa3'!$A$17:$B$23</definedName>
    <definedName name="SatirBaslik2" localSheetId="7">'[2].xls].xls].xls].xls].xls].xls].xls].xls].xls].xls].xls]Sayfa3'!$A$17:$B$23</definedName>
    <definedName name="SatirBaslik2" localSheetId="8">'[2].xls].xls].xls].xls].xls].xls].xls].xls].xls].xls].xls].xls]Sayfa3'!$A$17:$B$23</definedName>
    <definedName name="SatirBaslik2">'[2].xls].xls].xls].xls].xls].xls].xls].xls].xls].xls]Sayfa3'!$A$17:$B$23</definedName>
    <definedName name="SutunBaslik" localSheetId="0">'II-A 2011'!$D$1:$K$6</definedName>
    <definedName name="SutunBaslik" localSheetId="3">'II-B-2011'!$D$1:$K$6</definedName>
    <definedName name="SutunBaslik" localSheetId="4">'II-B-2012'!$D$1:$K$6</definedName>
    <definedName name="SutunBaslik" localSheetId="5">'II-B-2013'!$D$1:$K$6</definedName>
    <definedName name="SutunBaslik" localSheetId="6">'III-2011'!$D$1:$K$6</definedName>
    <definedName name="SutunBaslik" localSheetId="7">'III-2012'!$D$1:$K$6</definedName>
    <definedName name="SutunBaslik" localSheetId="8">'III-2013'!$D$1:$K$6</definedName>
    <definedName name="SutunBaslik">#REF!</definedName>
    <definedName name="SutunBaslik1" localSheetId="4">'[2].xls].xls].xls].xls].xls].xls].xls].xls].xls].xls].xls]Sayfa2'!$D$1:$K$6</definedName>
    <definedName name="SutunBaslik1" localSheetId="5">'[2].xls].xls].xls].xls].xls].xls].xls].xls].xls].xls].xls]Sayfa2'!$D$1:$K$6</definedName>
    <definedName name="SutunBaslik1" localSheetId="7">'[2].xls].xls].xls].xls].xls].xls].xls].xls].xls].xls].xls]Sayfa2'!$D$1:$K$6</definedName>
    <definedName name="SutunBaslik1" localSheetId="8">'[2].xls].xls].xls].xls].xls].xls].xls].xls].xls].xls].xls].xls]Sayfa2'!$D$1:$K$6</definedName>
    <definedName name="SutunBaslik1">'[2].xls].xls].xls].xls].xls].xls].xls].xls].xls].xls]Sayfa2'!$D$1:$K$6</definedName>
    <definedName name="SutunBaslik2" localSheetId="4">'[2].xls].xls].xls].xls].xls].xls].xls].xls].xls].xls].xls]Sayfa3'!$D$1:$K$6</definedName>
    <definedName name="SutunBaslik2" localSheetId="5">'[2].xls].xls].xls].xls].xls].xls].xls].xls].xls].xls].xls]Sayfa3'!$D$1:$K$6</definedName>
    <definedName name="SutunBaslik2" localSheetId="7">'[2].xls].xls].xls].xls].xls].xls].xls].xls].xls].xls].xls]Sayfa3'!$D$1:$K$6</definedName>
    <definedName name="SutunBaslik2" localSheetId="8">'[2].xls].xls].xls].xls].xls].xls].xls].xls].xls].xls].xls].xls]Sayfa3'!$D$1:$K$6</definedName>
    <definedName name="SutunBaslik2">'[2].xls].xls].xls].xls].xls].xls].xls].xls].xls].xls]Sayfa3'!$D$1:$K$6</definedName>
    <definedName name="TeklifYil" localSheetId="0">'II-A 2011'!$B$4</definedName>
    <definedName name="TeklifYil" localSheetId="3">'II-B-2011'!$B$4</definedName>
    <definedName name="TeklifYil" localSheetId="4">'II-B-2012'!$B$4</definedName>
    <definedName name="TeklifYil" localSheetId="5">'II-B-2013'!$B$4</definedName>
    <definedName name="TeklifYil" localSheetId="6">'III-2011'!$B$4</definedName>
    <definedName name="TeklifYil" localSheetId="7">'III-2012'!$B$4</definedName>
    <definedName name="TeklifYil" localSheetId="8">'III-2013'!$B$4</definedName>
    <definedName name="TeklifYil">#REF!</definedName>
    <definedName name="_xlnm.Print_Area" localSheetId="0">'II-A 2011'!$E$9:$K$121</definedName>
    <definedName name="_xlnm.Print_Area" localSheetId="2">'II-A- 2013'!$E$10:$K$117</definedName>
    <definedName name="_xlnm.Print_Area" localSheetId="1">'II-A-2012'!$E$10:$K$117</definedName>
    <definedName name="_xlnm.Print_Titles" localSheetId="6">'III-2011'!$9:$18</definedName>
    <definedName name="_xlnm.Print_Titles" localSheetId="7">'III-2012'!$9:$18</definedName>
    <definedName name="_xlnm.Print_Titles" localSheetId="8">'III-2013'!$9:$18</definedName>
  </definedNames>
  <calcPr fullCalcOnLoad="1"/>
</workbook>
</file>

<file path=xl/sharedStrings.xml><?xml version="1.0" encoding="utf-8"?>
<sst xmlns="http://schemas.openxmlformats.org/spreadsheetml/2006/main" count="3474" uniqueCount="328">
  <si>
    <t>KURUMLAR</t>
  </si>
  <si>
    <t>10</t>
  </si>
  <si>
    <t>13</t>
  </si>
  <si>
    <t>40.01</t>
  </si>
  <si>
    <t>40.02</t>
  </si>
  <si>
    <t>40.03</t>
  </si>
  <si>
    <t>40.04</t>
  </si>
  <si>
    <t>40.05</t>
  </si>
  <si>
    <t>40.06</t>
  </si>
  <si>
    <t>40.07</t>
  </si>
  <si>
    <t>40.08</t>
  </si>
  <si>
    <t>40.09</t>
  </si>
  <si>
    <t>40.10</t>
  </si>
  <si>
    <t>40.13</t>
  </si>
  <si>
    <t>40.14</t>
  </si>
  <si>
    <t>40.15</t>
  </si>
  <si>
    <t>40.16</t>
  </si>
  <si>
    <t>40.17</t>
  </si>
  <si>
    <t>40.18</t>
  </si>
  <si>
    <t>40.19</t>
  </si>
  <si>
    <t>40.21</t>
  </si>
  <si>
    <t>40.22</t>
  </si>
  <si>
    <t>40.23</t>
  </si>
  <si>
    <t>40.24</t>
  </si>
  <si>
    <t>40.26</t>
  </si>
  <si>
    <t>40.27</t>
  </si>
  <si>
    <t>40.28</t>
  </si>
  <si>
    <t>40.30</t>
  </si>
  <si>
    <t>40.31</t>
  </si>
  <si>
    <t>40.32</t>
  </si>
  <si>
    <t>40.33</t>
  </si>
  <si>
    <t>40.34</t>
  </si>
  <si>
    <t>40.35</t>
  </si>
  <si>
    <t>40.39</t>
  </si>
  <si>
    <t>40.40</t>
  </si>
  <si>
    <t>40.41</t>
  </si>
  <si>
    <t>40.49</t>
  </si>
  <si>
    <t>40.50</t>
  </si>
  <si>
    <t>40.51</t>
  </si>
  <si>
    <t>40.52</t>
  </si>
  <si>
    <t>YÜKSEKÖĞRETİM KURUMLARI</t>
  </si>
  <si>
    <t>ÖĞRENCİ SEÇME VE YERLEŞTİRME MERKEZİ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</si>
  <si>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</si>
  <si>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</si>
  <si>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</si>
  <si>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</si>
  <si>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</si>
  <si>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</si>
  <si>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</si>
  <si>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TÜRKİYE BİLİMLER AKADEMİSİ BAŞKANLIĞI</t>
  </si>
  <si>
    <t>TÜRKİYE ADALET AKADEMİSİ BAŞKANLIĞI</t>
  </si>
  <si>
    <t>YÜKSEK ÖĞRENİM KREDİ VE YURTLAR KURUMU GENEL MÜDÜRLÜĞÜ</t>
  </si>
  <si>
    <t>GENÇLİK VE 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</si>
  <si>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</si>
  <si>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</si>
  <si>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</si>
  <si>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</si>
  <si>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</si>
  <si>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</si>
  <si>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MİLLİ PRODÜKTİVİTE MERKEZİ</t>
  </si>
  <si>
    <t>TÜRK PATENT ENSTİTÜSÜ</t>
  </si>
  <si>
    <t>ULUSAL BOR ARAŞTIRMA ENSTİTÜSÜ</t>
  </si>
  <si>
    <t>TÜRKİYE ATOM ENERJİSİ KURUMU</t>
  </si>
  <si>
    <t>SAVUNMA SANAYİ MÜSTEŞARLIĞI</t>
  </si>
  <si>
    <t>İHRACATI GELİŞTİRME ETÜD MERKEZİ</t>
  </si>
  <si>
    <t>TÜRK İŞBİRLİĞİ VE KALKINMA İDARESİ BAŞKANLIĞI</t>
  </si>
  <si>
    <t>ÖZEL ÇEVRE KORUMA KURUMU BAŞKANLIĞI</t>
  </si>
  <si>
    <t>GAP BÖLGE KALKINMA İDARESİ BAŞKANLIĞI</t>
  </si>
  <si>
    <t>ÖZELLEŞTİRME İDARESİ BAŞKANLIĞI</t>
  </si>
  <si>
    <t>ELEKTRİK İŞLERİ ETÜT İDARESİ GENEL MÜDÜRLÜĞÜ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</si>
  <si>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</si>
  <si>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</si>
  <si>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</si>
  <si>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 BAŞKANLIĞI</t>
  </si>
  <si>
    <t>YURTDIŞI TÜRKLER VE AKRABA TOPLULUKLAR BAŞKANLIĞI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</si>
  <si>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</si>
  <si>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</si>
  <si>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</si>
  <si>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</si>
  <si>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</si>
  <si>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</si>
  <si>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</si>
  <si>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</si>
  <si>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</si>
  <si>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</si>
  <si>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</si>
  <si>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</si>
  <si>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</si>
  <si>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</si>
  <si>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</si>
  <si>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</si>
  <si>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</si>
  <si>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</si>
  <si>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</si>
  <si>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</si>
  <si>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</si>
  <si>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</si>
  <si>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</si>
  <si>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</si>
  <si>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</si>
  <si>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</si>
  <si>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</si>
  <si>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</si>
  <si>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</si>
  <si>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</si>
  <si>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</si>
  <si>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</si>
  <si>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</si>
  <si>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</si>
  <si>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</si>
  <si>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</si>
  <si>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</si>
  <si>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</si>
  <si>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</si>
  <si>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</si>
  <si>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</si>
  <si>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</si>
  <si>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</si>
  <si>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</si>
  <si>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</si>
  <si>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</si>
  <si>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</si>
  <si>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</si>
  <si>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</si>
  <si>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</si>
  <si>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</si>
  <si>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</si>
  <si>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</si>
  <si>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</si>
  <si>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</si>
  <si>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</si>
  <si>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</si>
  <si>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</si>
  <si>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</si>
  <si>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</si>
  <si>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</si>
  <si>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</si>
  <si>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</si>
  <si>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</si>
  <si>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</si>
  <si>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</si>
  <si>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</si>
  <si>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</si>
  <si>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</si>
  <si>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</si>
  <si>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</si>
  <si>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</si>
  <si>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</si>
  <si>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</si>
  <si>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</si>
  <si>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</si>
  <si>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</si>
  <si>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</si>
  <si>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</si>
  <si>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</si>
  <si>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</si>
  <si>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</si>
  <si>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</si>
  <si>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</si>
  <si>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</si>
  <si>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</si>
  <si>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</si>
  <si>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</si>
  <si>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</si>
  <si>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</si>
  <si>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</si>
  <si>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</si>
  <si>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</si>
  <si>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</si>
  <si>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</si>
  <si>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</si>
  <si>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</si>
  <si>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</si>
  <si>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</si>
  <si>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</si>
  <si>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</si>
  <si>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</si>
  <si>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YÜZÜNCÜ YIL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</si>
  <si>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</si>
  <si>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</si>
  <si>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</si>
  <si>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</si>
  <si>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NİĞDE ÜNİVERSİTESİ</t>
  </si>
  <si>
    <t>GAZİOSMANPAŞA ÜNİVERSİTESİ</t>
  </si>
  <si>
    <t>MUĞLA ÜNİVERSİTESİ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</si>
  <si>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</si>
  <si>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</si>
  <si>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</si>
  <si>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</si>
  <si>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</si>
  <si>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RİZE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</si>
  <si>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</si>
  <si>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</si>
  <si>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</si>
  <si>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</si>
  <si>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</si>
  <si>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</si>
  <si>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</si>
  <si>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</si>
  <si>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</si>
  <si>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</si>
  <si>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</si>
  <si>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</si>
  <si>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</si>
  <si>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</si>
  <si>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</si>
  <si>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</si>
  <si>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</si>
  <si>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</si>
  <si>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</si>
  <si>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</si>
  <si>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</si>
  <si>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</si>
  <si>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</si>
  <si>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</si>
  <si>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</si>
  <si>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</si>
  <si>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</si>
  <si>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</si>
  <si>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</si>
  <si>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</si>
  <si>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</si>
  <si>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</si>
  <si>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</si>
  <si>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</si>
  <si>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</si>
  <si>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42.01</t>
  </si>
  <si>
    <t>42.02</t>
  </si>
  <si>
    <t>42.03</t>
  </si>
  <si>
    <t>42.04</t>
  </si>
  <si>
    <t>42.05</t>
  </si>
  <si>
    <t>42.06</t>
  </si>
  <si>
    <t>42.07</t>
  </si>
  <si>
    <t>42.09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</si>
  <si>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</si>
  <si>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</si>
  <si>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</si>
  <si>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</si>
  <si>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</si>
  <si>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</si>
  <si>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TÜTÜN VE ALKOL PİYASASI DÜZENLEME KURUMU</t>
  </si>
  <si>
    <t>ÖZEL BÜTÇELİ KURUMLAR TOPLAMI</t>
  </si>
  <si>
    <t>YIL:</t>
  </si>
  <si>
    <t>2011</t>
  </si>
  <si>
    <t/>
  </si>
  <si>
    <t>FORMUL</t>
  </si>
  <si>
    <t>ABSKUR</t>
  </si>
  <si>
    <t>ABSODENEK</t>
  </si>
  <si>
    <t>AŞAMA:</t>
  </si>
  <si>
    <t>Tasarı</t>
  </si>
  <si>
    <t>YIL</t>
  </si>
  <si>
    <t>AY:</t>
  </si>
  <si>
    <t>Ekim</t>
  </si>
  <si>
    <t>ASAMA</t>
  </si>
  <si>
    <t>TEKLİF YIL:</t>
  </si>
  <si>
    <t>2012</t>
  </si>
  <si>
    <t>EKOKOD</t>
  </si>
  <si>
    <t>KURKOD</t>
  </si>
  <si>
    <t>X</t>
  </si>
  <si>
    <t>42</t>
  </si>
  <si>
    <t xml:space="preserve">ANKARA ÜNİVERSİTESİ </t>
  </si>
  <si>
    <t xml:space="preserve">ORTA DOĞU TEKNİK ÜNİVERSİTESİ </t>
  </si>
  <si>
    <t xml:space="preserve">GAZİ ÜNİVERSİTESİ </t>
  </si>
  <si>
    <t xml:space="preserve">BOĞAZİÇİ ÜNİVERSİTESİ </t>
  </si>
  <si>
    <t xml:space="preserve">MARMARA ÜNİVERSİTESİ </t>
  </si>
  <si>
    <t xml:space="preserve">YILDIZ TEKNİK ÜNİVERSİTESİ 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</si>
  <si>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</si>
  <si>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</si>
  <si>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</si>
  <si>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</si>
  <si>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 xml:space="preserve">SELÇUK ÜNİVERSİTESİ </t>
  </si>
  <si>
    <t xml:space="preserve">AKDENİZ ÜNİVERSİTESİ 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</si>
  <si>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</si>
  <si>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</si>
  <si>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</si>
  <si>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</si>
  <si>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</si>
  <si>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</si>
  <si>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</si>
  <si>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</si>
  <si>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 xml:space="preserve">GAZİANTEP ÜNİVERSİTESİ 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</si>
  <si>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</si>
  <si>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</si>
  <si>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</si>
  <si>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</si>
  <si>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ZONGULDAK KARAELMAS ÜNİVERSİTESİ </t>
  </si>
  <si>
    <t xml:space="preserve">MERSİN ÜNİVERSİTESİ </t>
  </si>
  <si>
    <t xml:space="preserve">PAMUKKALE ÜNİVERSİTESİ 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</si>
  <si>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</si>
  <si>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</si>
  <si>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</si>
  <si>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</si>
  <si>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</si>
  <si>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</si>
  <si>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 xml:space="preserve">DUMLUPINAR ÜNİVERSİTESİ 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</si>
  <si>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</si>
  <si>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</si>
  <si>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</si>
  <si>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</si>
  <si>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DİĞER ÖZEL BÜTÇELİ KURULUŞLAR</t>
  </si>
  <si>
    <t xml:space="preserve">HUDUT VE SAHİLLER SAĞLIK GENEL MÜDÜRLÜĞÜ </t>
  </si>
  <si>
    <t xml:space="preserve">KARAYOLLARI GENEL MÜDÜRLÜĞÜ </t>
  </si>
  <si>
    <t xml:space="preserve">RADYO VE TELEVİZYON ÜST KURULU </t>
  </si>
  <si>
    <t>KÜÇÜK VE ORTA ÖLÇEKLİ İŞLETMELERİ GELİŞTİRME VE DES. İD. BAŞ.</t>
  </si>
  <si>
    <t>ABSGELIR</t>
  </si>
  <si>
    <t>ABSFINANSMAN</t>
  </si>
  <si>
    <t>3</t>
  </si>
  <si>
    <t>04.2.2,04.2.1</t>
  </si>
  <si>
    <t>FINKOD</t>
  </si>
  <si>
    <t>5</t>
  </si>
  <si>
    <t>DÖNEMİ BÜTÇE GELİRLERİ</t>
  </si>
  <si>
    <t>(YÜKSEK ÖĞRETİM KURUMLARI)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</si>
  <si>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</si>
  <si>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</si>
  <si>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</si>
  <si>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</si>
  <si>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</si>
  <si>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</si>
  <si>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</si>
  <si>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</si>
  <si>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MERKEZİ YÖNETİM KAPSAMINDAKİ 5018 SAYILI KANUNA EKLİ  (II) SAYILI CETVELDE YER ALAN ÖZEL BÜTÇELİ İDARELER İLE (III) SAYILI</t>
  </si>
  <si>
    <t xml:space="preserve"> CETVELDE YER ALAN DÜZENLEYİCİ VE DENETLEYİCİ KURUMLARIN (2011-2013) DÖNEMİ BÜTÇE GELİR VE NET FİNANSMANLARI</t>
  </si>
  <si>
    <t>(ÖZET TABLO)</t>
  </si>
  <si>
    <t>2011-2013 DÖNEMİ BÜTÇE GELİRLERİ</t>
  </si>
  <si>
    <t>(ÖZEL BÜTÇELİ DİĞER İDARELER)</t>
  </si>
  <si>
    <t>DÜZENLEYİCİ VE DENETLEYİCİ KURUMLAR</t>
  </si>
  <si>
    <t>TL</t>
  </si>
  <si>
    <t>(DÜZENLEYİCİ DENETLEYİCİ KURUMLAR)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</si>
</sst>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"/>
    <numFmt numFmtId="195" formatCode="#,##0_ ;[Red]\-#,##0\ 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Tur"/>
      <family val="0"/>
    </font>
    <font>
      <b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 Tur"/>
      <family val="0"/>
    </font>
    <font>
      <b/>
      <sz val="15"/>
      <name val="Tahoma"/>
      <family val="2"/>
    </font>
    <font>
      <b/>
      <sz val="20"/>
      <color indexed="8"/>
      <name val="Tahoma"/>
      <family val="2"/>
    </font>
    <font>
      <b/>
      <sz val="1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51" applyFont="1" applyAlignment="1">
      <alignment vertical="center"/>
      <protection/>
    </xf>
    <xf numFmtId="49" fontId="5" fillId="0" borderId="0" xfId="51" applyNumberFormat="1" applyFont="1" applyAlignment="1">
      <alignment horizontal="left" vertical="center"/>
      <protection/>
    </xf>
    <xf numFmtId="0" fontId="5" fillId="0" borderId="0" xfId="51" applyFont="1" applyAlignment="1">
      <alignment vertical="center"/>
      <protection/>
    </xf>
    <xf numFmtId="0" fontId="6" fillId="0" borderId="0" xfId="51" applyFont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6" fillId="0" borderId="0" xfId="51" applyFont="1" applyAlignment="1">
      <alignment vertical="center"/>
      <protection/>
    </xf>
    <xf numFmtId="0" fontId="5" fillId="0" borderId="0" xfId="51" applyNumberFormat="1" applyFont="1" applyAlignment="1">
      <alignment horizontal="center" vertical="center"/>
      <protection/>
    </xf>
    <xf numFmtId="49" fontId="5" fillId="0" borderId="0" xfId="51" applyNumberFormat="1" applyFont="1" applyAlignment="1">
      <alignment horizontal="center" vertical="center"/>
      <protection/>
    </xf>
    <xf numFmtId="0" fontId="7" fillId="0" borderId="0" xfId="51" applyFont="1" applyAlignment="1">
      <alignment vertical="center"/>
      <protection/>
    </xf>
    <xf numFmtId="0" fontId="8" fillId="0" borderId="0" xfId="51" applyFont="1" applyAlignment="1">
      <alignment horizontal="center" vertical="center"/>
      <protection/>
    </xf>
    <xf numFmtId="0" fontId="9" fillId="0" borderId="0" xfId="51" applyFont="1" applyAlignment="1">
      <alignment vertical="center"/>
      <protection/>
    </xf>
    <xf numFmtId="0" fontId="10" fillId="0" borderId="0" xfId="51" applyFont="1">
      <alignment/>
      <protection/>
    </xf>
    <xf numFmtId="0" fontId="8" fillId="0" borderId="10" xfId="51" applyFont="1" applyBorder="1" applyAlignment="1">
      <alignment horizontal="center" vertical="center"/>
      <protection/>
    </xf>
    <xf numFmtId="49" fontId="9" fillId="0" borderId="0" xfId="51" applyNumberFormat="1" applyFont="1" applyAlignment="1">
      <alignment horizontal="center" vertical="center"/>
      <protection/>
    </xf>
    <xf numFmtId="0" fontId="9" fillId="0" borderId="11" xfId="51" applyFont="1" applyBorder="1" applyAlignment="1">
      <alignment horizontal="left" vertical="center"/>
      <protection/>
    </xf>
    <xf numFmtId="3" fontId="9" fillId="0" borderId="12" xfId="51" applyNumberFormat="1" applyFont="1" applyBorder="1" applyAlignment="1">
      <alignment vertical="center"/>
      <protection/>
    </xf>
    <xf numFmtId="3" fontId="9" fillId="0" borderId="13" xfId="51" applyNumberFormat="1" applyFont="1" applyBorder="1" applyAlignment="1">
      <alignment vertical="center"/>
      <protection/>
    </xf>
    <xf numFmtId="3" fontId="9" fillId="0" borderId="14" xfId="51" applyNumberFormat="1" applyFont="1" applyBorder="1" applyAlignment="1">
      <alignment vertical="center"/>
      <protection/>
    </xf>
    <xf numFmtId="3" fontId="9" fillId="0" borderId="11" xfId="51" applyNumberFormat="1" applyFont="1" applyBorder="1" applyAlignment="1">
      <alignment vertical="center"/>
      <protection/>
    </xf>
    <xf numFmtId="49" fontId="10" fillId="0" borderId="0" xfId="51" applyNumberFormat="1" applyFont="1">
      <alignment/>
      <protection/>
    </xf>
    <xf numFmtId="0" fontId="9" fillId="0" borderId="15" xfId="51" applyFont="1" applyBorder="1" applyAlignment="1">
      <alignment horizontal="left" vertical="center"/>
      <protection/>
    </xf>
    <xf numFmtId="3" fontId="9" fillId="0" borderId="16" xfId="51" applyNumberFormat="1" applyFont="1" applyBorder="1" applyAlignment="1">
      <alignment vertical="center"/>
      <protection/>
    </xf>
    <xf numFmtId="3" fontId="9" fillId="0" borderId="17" xfId="51" applyNumberFormat="1" applyFont="1" applyBorder="1" applyAlignment="1">
      <alignment vertical="center"/>
      <protection/>
    </xf>
    <xf numFmtId="3" fontId="9" fillId="0" borderId="18" xfId="51" applyNumberFormat="1" applyFont="1" applyBorder="1" applyAlignment="1">
      <alignment vertical="center"/>
      <protection/>
    </xf>
    <xf numFmtId="3" fontId="9" fillId="0" borderId="15" xfId="51" applyNumberFormat="1" applyFont="1" applyBorder="1" applyAlignment="1">
      <alignment vertical="center"/>
      <protection/>
    </xf>
    <xf numFmtId="49" fontId="9" fillId="0" borderId="0" xfId="51" applyNumberFormat="1" applyFont="1" applyAlignment="1">
      <alignment horizontal="left" vertical="center"/>
      <protection/>
    </xf>
    <xf numFmtId="0" fontId="9" fillId="0" borderId="19" xfId="51" applyFont="1" applyBorder="1" applyAlignment="1">
      <alignment horizontal="left" vertical="center"/>
      <protection/>
    </xf>
    <xf numFmtId="3" fontId="9" fillId="0" borderId="20" xfId="51" applyNumberFormat="1" applyFont="1" applyBorder="1" applyAlignment="1">
      <alignment vertical="center"/>
      <protection/>
    </xf>
    <xf numFmtId="3" fontId="9" fillId="0" borderId="21" xfId="51" applyNumberFormat="1" applyFont="1" applyBorder="1" applyAlignment="1">
      <alignment vertical="center"/>
      <protection/>
    </xf>
    <xf numFmtId="3" fontId="9" fillId="0" borderId="22" xfId="51" applyNumberFormat="1" applyFont="1" applyBorder="1" applyAlignment="1">
      <alignment vertical="center"/>
      <protection/>
    </xf>
    <xf numFmtId="3" fontId="9" fillId="0" borderId="19" xfId="51" applyNumberFormat="1" applyFont="1" applyBorder="1" applyAlignment="1">
      <alignment vertical="center"/>
      <protection/>
    </xf>
    <xf numFmtId="0" fontId="10" fillId="0" borderId="0" xfId="51" applyFont="1" applyAlignment="1">
      <alignment horizontal="left"/>
      <protection/>
    </xf>
    <xf numFmtId="0" fontId="10" fillId="0" borderId="23" xfId="51" applyFont="1" applyBorder="1">
      <alignment/>
      <protection/>
    </xf>
    <xf numFmtId="0" fontId="8" fillId="0" borderId="11" xfId="51" applyFont="1" applyBorder="1" applyAlignment="1">
      <alignment horizontal="left" vertical="center"/>
      <protection/>
    </xf>
    <xf numFmtId="3" fontId="8" fillId="0" borderId="12" xfId="51" applyNumberFormat="1" applyFont="1" applyBorder="1" applyAlignment="1">
      <alignment vertical="center"/>
      <protection/>
    </xf>
    <xf numFmtId="3" fontId="8" fillId="0" borderId="13" xfId="51" applyNumberFormat="1" applyFont="1" applyBorder="1" applyAlignment="1">
      <alignment vertical="center"/>
      <protection/>
    </xf>
    <xf numFmtId="3" fontId="8" fillId="0" borderId="14" xfId="51" applyNumberFormat="1" applyFont="1" applyBorder="1" applyAlignment="1">
      <alignment vertical="center"/>
      <protection/>
    </xf>
    <xf numFmtId="3" fontId="8" fillId="0" borderId="11" xfId="51" applyNumberFormat="1" applyFont="1" applyBorder="1" applyAlignment="1">
      <alignment vertical="center"/>
      <protection/>
    </xf>
    <xf numFmtId="0" fontId="8" fillId="0" borderId="15" xfId="51" applyFont="1" applyBorder="1" applyAlignment="1">
      <alignment horizontal="left" vertical="center"/>
      <protection/>
    </xf>
    <xf numFmtId="3" fontId="8" fillId="0" borderId="16" xfId="51" applyNumberFormat="1" applyFont="1" applyBorder="1" applyAlignment="1">
      <alignment vertical="center"/>
      <protection/>
    </xf>
    <xf numFmtId="3" fontId="8" fillId="0" borderId="17" xfId="51" applyNumberFormat="1" applyFont="1" applyBorder="1" applyAlignment="1">
      <alignment vertical="center"/>
      <protection/>
    </xf>
    <xf numFmtId="3" fontId="8" fillId="0" borderId="18" xfId="51" applyNumberFormat="1" applyFont="1" applyBorder="1" applyAlignment="1">
      <alignment vertical="center"/>
      <protection/>
    </xf>
    <xf numFmtId="3" fontId="8" fillId="0" borderId="15" xfId="51" applyNumberFormat="1" applyFont="1" applyBorder="1" applyAlignment="1">
      <alignment vertical="center"/>
      <protection/>
    </xf>
    <xf numFmtId="49" fontId="8" fillId="0" borderId="0" xfId="51" applyNumberFormat="1" applyFont="1" applyAlignment="1">
      <alignment horizontal="center" vertical="center"/>
      <protection/>
    </xf>
    <xf numFmtId="0" fontId="8" fillId="0" borderId="19" xfId="51" applyFont="1" applyBorder="1" applyAlignment="1">
      <alignment horizontal="left" vertical="center"/>
      <protection/>
    </xf>
    <xf numFmtId="3" fontId="8" fillId="0" borderId="20" xfId="51" applyNumberFormat="1" applyFont="1" applyBorder="1" applyAlignment="1">
      <alignment vertical="center"/>
      <protection/>
    </xf>
    <xf numFmtId="3" fontId="8" fillId="0" borderId="21" xfId="51" applyNumberFormat="1" applyFont="1" applyBorder="1" applyAlignment="1">
      <alignment vertical="center"/>
      <protection/>
    </xf>
    <xf numFmtId="3" fontId="8" fillId="0" borderId="22" xfId="51" applyNumberFormat="1" applyFont="1" applyBorder="1" applyAlignment="1">
      <alignment vertical="center"/>
      <protection/>
    </xf>
    <xf numFmtId="3" fontId="8" fillId="0" borderId="19" xfId="51" applyNumberFormat="1" applyFont="1" applyBorder="1" applyAlignment="1">
      <alignment vertical="center"/>
      <protection/>
    </xf>
    <xf numFmtId="0" fontId="11" fillId="0" borderId="0" xfId="51" applyFont="1">
      <alignment/>
      <protection/>
    </xf>
    <xf numFmtId="3" fontId="5" fillId="0" borderId="0" xfId="51" applyNumberFormat="1" applyFont="1" applyAlignment="1">
      <alignment vertical="center"/>
      <protection/>
    </xf>
    <xf numFmtId="0" fontId="11" fillId="0" borderId="0" xfId="51" applyFont="1" applyFill="1" applyAlignment="1">
      <alignment/>
      <protection/>
    </xf>
    <xf numFmtId="0" fontId="11" fillId="0" borderId="0" xfId="51" applyFont="1" applyFill="1" applyAlignment="1">
      <alignment horizontal="center"/>
      <protection/>
    </xf>
    <xf numFmtId="3" fontId="10" fillId="0" borderId="0" xfId="51" applyNumberFormat="1" applyFont="1">
      <alignment/>
      <protection/>
    </xf>
    <xf numFmtId="3" fontId="9" fillId="0" borderId="24" xfId="51" applyNumberFormat="1" applyFont="1" applyBorder="1" applyAlignment="1">
      <alignment vertical="center"/>
      <protection/>
    </xf>
    <xf numFmtId="0" fontId="4" fillId="0" borderId="0" xfId="50" applyFont="1" applyAlignment="1">
      <alignment vertical="center"/>
      <protection/>
    </xf>
    <xf numFmtId="49" fontId="5" fillId="0" borderId="0" xfId="50" applyNumberFormat="1" applyFont="1" applyAlignment="1">
      <alignment horizontal="left" vertical="center"/>
      <protection/>
    </xf>
    <xf numFmtId="0" fontId="5" fillId="0" borderId="0" xfId="50" applyFont="1" applyAlignment="1">
      <alignment vertical="center"/>
      <protection/>
    </xf>
    <xf numFmtId="0" fontId="6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center" vertical="center"/>
      <protection/>
    </xf>
    <xf numFmtId="0" fontId="7" fillId="0" borderId="0" xfId="50" applyFont="1">
      <alignment/>
      <protection/>
    </xf>
    <xf numFmtId="0" fontId="6" fillId="0" borderId="0" xfId="50" applyFont="1" applyAlignment="1">
      <alignment vertical="center"/>
      <protection/>
    </xf>
    <xf numFmtId="0" fontId="5" fillId="0" borderId="0" xfId="50" applyNumberFormat="1" applyFont="1" applyAlignment="1">
      <alignment horizontal="center" vertical="center"/>
      <protection/>
    </xf>
    <xf numFmtId="49" fontId="5" fillId="0" borderId="0" xfId="50" applyNumberFormat="1" applyFont="1" applyAlignment="1">
      <alignment horizontal="center" vertical="center"/>
      <protection/>
    </xf>
    <xf numFmtId="0" fontId="7" fillId="0" borderId="0" xfId="50" applyFont="1" applyAlignment="1">
      <alignment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left" vertical="center"/>
      <protection/>
    </xf>
    <xf numFmtId="3" fontId="5" fillId="0" borderId="12" xfId="50" applyNumberFormat="1" applyFont="1" applyBorder="1" applyAlignment="1">
      <alignment vertical="center"/>
      <protection/>
    </xf>
    <xf numFmtId="3" fontId="5" fillId="0" borderId="13" xfId="50" applyNumberFormat="1" applyFont="1" applyBorder="1" applyAlignment="1">
      <alignment vertical="center"/>
      <protection/>
    </xf>
    <xf numFmtId="3" fontId="5" fillId="0" borderId="14" xfId="50" applyNumberFormat="1" applyFont="1" applyBorder="1" applyAlignment="1">
      <alignment vertical="center"/>
      <protection/>
    </xf>
    <xf numFmtId="3" fontId="5" fillId="0" borderId="25" xfId="50" applyNumberFormat="1" applyFont="1" applyBorder="1" applyAlignment="1">
      <alignment vertical="center"/>
      <protection/>
    </xf>
    <xf numFmtId="49" fontId="7" fillId="0" borderId="0" xfId="50" applyNumberFormat="1" applyFont="1">
      <alignment/>
      <protection/>
    </xf>
    <xf numFmtId="0" fontId="9" fillId="0" borderId="15" xfId="50" applyFont="1" applyBorder="1" applyAlignment="1">
      <alignment horizontal="left" vertical="center"/>
      <protection/>
    </xf>
    <xf numFmtId="3" fontId="9" fillId="0" borderId="16" xfId="50" applyNumberFormat="1" applyFont="1" applyBorder="1" applyAlignment="1">
      <alignment vertical="center"/>
      <protection/>
    </xf>
    <xf numFmtId="3" fontId="9" fillId="0" borderId="17" xfId="50" applyNumberFormat="1" applyFont="1" applyBorder="1" applyAlignment="1">
      <alignment vertical="center"/>
      <protection/>
    </xf>
    <xf numFmtId="3" fontId="9" fillId="0" borderId="18" xfId="50" applyNumberFormat="1" applyFont="1" applyBorder="1" applyAlignment="1">
      <alignment vertical="center"/>
      <protection/>
    </xf>
    <xf numFmtId="3" fontId="9" fillId="0" borderId="26" xfId="50" applyNumberFormat="1" applyFont="1" applyBorder="1" applyAlignment="1">
      <alignment vertical="center"/>
      <protection/>
    </xf>
    <xf numFmtId="0" fontId="9" fillId="0" borderId="19" xfId="50" applyFont="1" applyBorder="1" applyAlignment="1">
      <alignment horizontal="left" vertical="center"/>
      <protection/>
    </xf>
    <xf numFmtId="3" fontId="9" fillId="0" borderId="20" xfId="50" applyNumberFormat="1" applyFont="1" applyBorder="1" applyAlignment="1">
      <alignment vertical="center"/>
      <protection/>
    </xf>
    <xf numFmtId="3" fontId="9" fillId="0" borderId="21" xfId="50" applyNumberFormat="1" applyFont="1" applyBorder="1" applyAlignment="1">
      <alignment vertical="center"/>
      <protection/>
    </xf>
    <xf numFmtId="3" fontId="9" fillId="0" borderId="22" xfId="50" applyNumberFormat="1" applyFont="1" applyBorder="1" applyAlignment="1">
      <alignment vertical="center"/>
      <protection/>
    </xf>
    <xf numFmtId="0" fontId="10" fillId="0" borderId="23" xfId="50" applyFont="1" applyBorder="1">
      <alignment/>
      <protection/>
    </xf>
    <xf numFmtId="0" fontId="8" fillId="0" borderId="11" xfId="50" applyFont="1" applyBorder="1" applyAlignment="1">
      <alignment horizontal="left" vertical="center"/>
      <protection/>
    </xf>
    <xf numFmtId="3" fontId="8" fillId="0" borderId="12" xfId="50" applyNumberFormat="1" applyFont="1" applyBorder="1" applyAlignment="1">
      <alignment vertical="center"/>
      <protection/>
    </xf>
    <xf numFmtId="3" fontId="8" fillId="0" borderId="13" xfId="50" applyNumberFormat="1" applyFont="1" applyBorder="1" applyAlignment="1">
      <alignment vertical="center"/>
      <protection/>
    </xf>
    <xf numFmtId="3" fontId="8" fillId="0" borderId="14" xfId="50" applyNumberFormat="1" applyFont="1" applyBorder="1" applyAlignment="1">
      <alignment vertical="center"/>
      <protection/>
    </xf>
    <xf numFmtId="3" fontId="8" fillId="0" borderId="25" xfId="50" applyNumberFormat="1" applyFont="1" applyBorder="1" applyAlignment="1">
      <alignment vertical="center"/>
      <protection/>
    </xf>
    <xf numFmtId="3" fontId="8" fillId="0" borderId="11" xfId="50" applyNumberFormat="1" applyFont="1" applyBorder="1" applyAlignment="1">
      <alignment vertical="center"/>
      <protection/>
    </xf>
    <xf numFmtId="0" fontId="8" fillId="0" borderId="15" xfId="50" applyFont="1" applyBorder="1" applyAlignment="1">
      <alignment horizontal="left" vertical="center"/>
      <protection/>
    </xf>
    <xf numFmtId="3" fontId="8" fillId="0" borderId="16" xfId="50" applyNumberFormat="1" applyFont="1" applyBorder="1" applyAlignment="1">
      <alignment vertical="center"/>
      <protection/>
    </xf>
    <xf numFmtId="3" fontId="8" fillId="0" borderId="17" xfId="50" applyNumberFormat="1" applyFont="1" applyBorder="1" applyAlignment="1">
      <alignment vertical="center"/>
      <protection/>
    </xf>
    <xf numFmtId="3" fontId="8" fillId="0" borderId="18" xfId="50" applyNumberFormat="1" applyFont="1" applyBorder="1" applyAlignment="1">
      <alignment vertical="center"/>
      <protection/>
    </xf>
    <xf numFmtId="3" fontId="8" fillId="0" borderId="26" xfId="50" applyNumberFormat="1" applyFont="1" applyBorder="1" applyAlignment="1">
      <alignment vertical="center"/>
      <protection/>
    </xf>
    <xf numFmtId="3" fontId="8" fillId="0" borderId="15" xfId="50" applyNumberFormat="1" applyFont="1" applyBorder="1" applyAlignment="1">
      <alignment vertical="center"/>
      <protection/>
    </xf>
    <xf numFmtId="49" fontId="6" fillId="0" borderId="0" xfId="50" applyNumberFormat="1" applyFont="1" applyAlignment="1">
      <alignment horizontal="center" vertical="center"/>
      <protection/>
    </xf>
    <xf numFmtId="0" fontId="8" fillId="0" borderId="19" xfId="50" applyFont="1" applyBorder="1" applyAlignment="1">
      <alignment horizontal="left" vertical="center"/>
      <protection/>
    </xf>
    <xf numFmtId="3" fontId="8" fillId="0" borderId="20" xfId="50" applyNumberFormat="1" applyFont="1" applyBorder="1" applyAlignment="1">
      <alignment vertical="center"/>
      <protection/>
    </xf>
    <xf numFmtId="3" fontId="8" fillId="0" borderId="21" xfId="50" applyNumberFormat="1" applyFont="1" applyBorder="1" applyAlignment="1">
      <alignment vertical="center"/>
      <protection/>
    </xf>
    <xf numFmtId="3" fontId="8" fillId="0" borderId="22" xfId="50" applyNumberFormat="1" applyFont="1" applyBorder="1" applyAlignment="1">
      <alignment vertical="center"/>
      <protection/>
    </xf>
    <xf numFmtId="3" fontId="8" fillId="0" borderId="27" xfId="50" applyNumberFormat="1" applyFont="1" applyBorder="1" applyAlignment="1">
      <alignment vertical="center"/>
      <protection/>
    </xf>
    <xf numFmtId="3" fontId="8" fillId="0" borderId="19" xfId="50" applyNumberFormat="1" applyFont="1" applyBorder="1" applyAlignment="1">
      <alignment vertical="center"/>
      <protection/>
    </xf>
    <xf numFmtId="0" fontId="4" fillId="0" borderId="0" xfId="50" applyFont="1">
      <alignment/>
      <protection/>
    </xf>
    <xf numFmtId="0" fontId="14" fillId="0" borderId="0" xfId="50" applyFont="1" applyAlignment="1">
      <alignment horizontal="center" vertical="center"/>
      <protection/>
    </xf>
    <xf numFmtId="0" fontId="15" fillId="0" borderId="0" xfId="50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49" fontId="5" fillId="0" borderId="0" xfId="49" applyNumberFormat="1" applyFont="1" applyAlignment="1">
      <alignment horizontal="left" vertical="center"/>
      <protection/>
    </xf>
    <xf numFmtId="0" fontId="5" fillId="0" borderId="0" xfId="49" applyFont="1" applyAlignment="1">
      <alignment vertical="center"/>
      <protection/>
    </xf>
    <xf numFmtId="0" fontId="6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7" fillId="0" borderId="0" xfId="49" applyFont="1">
      <alignment/>
      <protection/>
    </xf>
    <xf numFmtId="0" fontId="6" fillId="0" borderId="0" xfId="49" applyFont="1" applyAlignment="1">
      <alignment vertical="center"/>
      <protection/>
    </xf>
    <xf numFmtId="0" fontId="5" fillId="0" borderId="0" xfId="49" applyNumberFormat="1" applyFont="1" applyAlignment="1">
      <alignment horizontal="center" vertical="center"/>
      <protection/>
    </xf>
    <xf numFmtId="49" fontId="5" fillId="0" borderId="0" xfId="49" applyNumberFormat="1" applyFont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left" vertical="center"/>
      <protection/>
    </xf>
    <xf numFmtId="3" fontId="5" fillId="0" borderId="12" xfId="49" applyNumberFormat="1" applyFont="1" applyBorder="1" applyAlignment="1">
      <alignment vertical="center"/>
      <protection/>
    </xf>
    <xf numFmtId="3" fontId="5" fillId="0" borderId="13" xfId="49" applyNumberFormat="1" applyFont="1" applyBorder="1" applyAlignment="1">
      <alignment vertical="center"/>
      <protection/>
    </xf>
    <xf numFmtId="3" fontId="5" fillId="0" borderId="14" xfId="49" applyNumberFormat="1" applyFont="1" applyBorder="1" applyAlignment="1">
      <alignment vertical="center"/>
      <protection/>
    </xf>
    <xf numFmtId="0" fontId="7" fillId="0" borderId="0" xfId="49" applyFont="1" applyFill="1" applyAlignment="1">
      <alignment horizontal="left"/>
      <protection/>
    </xf>
    <xf numFmtId="0" fontId="9" fillId="0" borderId="15" xfId="49" applyFont="1" applyBorder="1" applyAlignment="1">
      <alignment horizontal="left" vertical="center" wrapText="1"/>
      <protection/>
    </xf>
    <xf numFmtId="3" fontId="9" fillId="0" borderId="16" xfId="49" applyNumberFormat="1" applyFont="1" applyBorder="1" applyAlignment="1">
      <alignment vertical="center"/>
      <protection/>
    </xf>
    <xf numFmtId="3" fontId="9" fillId="0" borderId="17" xfId="49" applyNumberFormat="1" applyFont="1" applyBorder="1" applyAlignment="1">
      <alignment vertical="center"/>
      <protection/>
    </xf>
    <xf numFmtId="3" fontId="9" fillId="0" borderId="18" xfId="49" applyNumberFormat="1" applyFont="1" applyBorder="1" applyAlignment="1">
      <alignment vertical="center"/>
      <protection/>
    </xf>
    <xf numFmtId="3" fontId="9" fillId="0" borderId="15" xfId="49" applyNumberFormat="1" applyFont="1" applyBorder="1" applyAlignment="1">
      <alignment vertical="center"/>
      <protection/>
    </xf>
    <xf numFmtId="3" fontId="9" fillId="0" borderId="26" xfId="49" applyNumberFormat="1" applyFont="1" applyBorder="1" applyAlignment="1">
      <alignment vertical="center"/>
      <protection/>
    </xf>
    <xf numFmtId="17" fontId="7" fillId="0" borderId="0" xfId="49" applyNumberFormat="1" applyFont="1" applyFill="1" applyAlignment="1">
      <alignment horizontal="left"/>
      <protection/>
    </xf>
    <xf numFmtId="0" fontId="9" fillId="0" borderId="19" xfId="49" applyFont="1" applyBorder="1" applyAlignment="1">
      <alignment horizontal="left" vertical="center"/>
      <protection/>
    </xf>
    <xf numFmtId="3" fontId="9" fillId="0" borderId="20" xfId="49" applyNumberFormat="1" applyFont="1" applyBorder="1" applyAlignment="1">
      <alignment vertical="center"/>
      <protection/>
    </xf>
    <xf numFmtId="3" fontId="9" fillId="0" borderId="21" xfId="49" applyNumberFormat="1" applyFont="1" applyBorder="1" applyAlignment="1">
      <alignment vertical="center"/>
      <protection/>
    </xf>
    <xf numFmtId="3" fontId="9" fillId="0" borderId="22" xfId="49" applyNumberFormat="1" applyFont="1" applyBorder="1" applyAlignment="1">
      <alignment vertical="center"/>
      <protection/>
    </xf>
    <xf numFmtId="0" fontId="10" fillId="0" borderId="23" xfId="49" applyFont="1" applyBorder="1">
      <alignment/>
      <protection/>
    </xf>
    <xf numFmtId="49" fontId="6" fillId="0" borderId="0" xfId="49" applyNumberFormat="1" applyFont="1" applyAlignment="1">
      <alignment horizontal="center" vertical="center"/>
      <protection/>
    </xf>
    <xf numFmtId="0" fontId="8" fillId="0" borderId="10" xfId="49" applyFont="1" applyBorder="1" applyAlignment="1">
      <alignment horizontal="left" vertical="center"/>
      <protection/>
    </xf>
    <xf numFmtId="3" fontId="8" fillId="0" borderId="10" xfId="49" applyNumberFormat="1" applyFont="1" applyBorder="1" applyAlignment="1">
      <alignment vertical="center"/>
      <protection/>
    </xf>
    <xf numFmtId="3" fontId="8" fillId="0" borderId="28" xfId="49" applyNumberFormat="1" applyFont="1" applyBorder="1" applyAlignment="1">
      <alignment vertical="center"/>
      <protection/>
    </xf>
    <xf numFmtId="3" fontId="8" fillId="0" borderId="29" xfId="49" applyNumberFormat="1" applyFont="1" applyBorder="1" applyAlignment="1">
      <alignment vertical="center"/>
      <protection/>
    </xf>
    <xf numFmtId="3" fontId="8" fillId="0" borderId="30" xfId="49" applyNumberFormat="1" applyFont="1" applyBorder="1" applyAlignment="1">
      <alignment vertical="center"/>
      <protection/>
    </xf>
    <xf numFmtId="0" fontId="4" fillId="0" borderId="0" xfId="49" applyFont="1">
      <alignment/>
      <protection/>
    </xf>
    <xf numFmtId="3" fontId="5" fillId="0" borderId="0" xfId="49" applyNumberFormat="1" applyFont="1" applyAlignment="1">
      <alignment vertical="center"/>
      <protection/>
    </xf>
    <xf numFmtId="3" fontId="5" fillId="0" borderId="31" xfId="49" applyNumberFormat="1" applyFont="1" applyBorder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0" fontId="15" fillId="0" borderId="0" xfId="49" applyFont="1" applyAlignment="1">
      <alignment horizontal="center" vertical="center"/>
      <protection/>
    </xf>
    <xf numFmtId="3" fontId="7" fillId="0" borderId="0" xfId="49" applyNumberFormat="1" applyFont="1">
      <alignment/>
      <protection/>
    </xf>
    <xf numFmtId="0" fontId="8" fillId="0" borderId="32" xfId="51" applyFont="1" applyBorder="1" applyAlignment="1">
      <alignment horizontal="center" vertical="center" wrapText="1"/>
      <protection/>
    </xf>
    <xf numFmtId="0" fontId="8" fillId="0" borderId="33" xfId="51" applyFont="1" applyBorder="1" applyAlignment="1">
      <alignment horizontal="center" vertical="center" wrapText="1"/>
      <protection/>
    </xf>
    <xf numFmtId="0" fontId="8" fillId="0" borderId="34" xfId="51" applyFont="1" applyBorder="1" applyAlignment="1">
      <alignment horizontal="center" vertical="center" wrapText="1"/>
      <protection/>
    </xf>
    <xf numFmtId="0" fontId="8" fillId="0" borderId="35" xfId="51" applyFont="1" applyBorder="1" applyAlignment="1">
      <alignment horizontal="center" vertical="center" wrapText="1"/>
      <protection/>
    </xf>
    <xf numFmtId="0" fontId="8" fillId="0" borderId="36" xfId="51" applyFont="1" applyBorder="1" applyAlignment="1">
      <alignment horizontal="center" vertical="center" wrapText="1"/>
      <protection/>
    </xf>
    <xf numFmtId="0" fontId="8" fillId="0" borderId="37" xfId="51" applyFont="1" applyBorder="1" applyAlignment="1">
      <alignment horizontal="center" vertical="center" wrapText="1"/>
      <protection/>
    </xf>
    <xf numFmtId="0" fontId="8" fillId="0" borderId="38" xfId="51" applyFont="1" applyBorder="1" applyAlignment="1">
      <alignment horizontal="center" vertical="center" wrapText="1"/>
      <protection/>
    </xf>
    <xf numFmtId="0" fontId="8" fillId="0" borderId="29" xfId="51" applyNumberFormat="1" applyFont="1" applyBorder="1" applyAlignment="1">
      <alignment horizontal="center" vertical="center"/>
      <protection/>
    </xf>
    <xf numFmtId="0" fontId="8" fillId="0" borderId="23" xfId="51" applyNumberFormat="1" applyFont="1" applyBorder="1" applyAlignment="1">
      <alignment horizontal="center" vertical="center"/>
      <protection/>
    </xf>
    <xf numFmtId="0" fontId="8" fillId="0" borderId="39" xfId="51" applyNumberFormat="1" applyFont="1" applyBorder="1" applyAlignment="1">
      <alignment horizontal="center" vertical="center"/>
      <protection/>
    </xf>
    <xf numFmtId="0" fontId="11" fillId="0" borderId="0" xfId="51" applyFont="1" applyFill="1" applyAlignment="1">
      <alignment horizontal="center"/>
      <protection/>
    </xf>
    <xf numFmtId="0" fontId="13" fillId="0" borderId="0" xfId="51" applyFont="1" applyFill="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40" xfId="51" applyFont="1" applyBorder="1" applyAlignment="1">
      <alignment horizontal="center" vertical="center"/>
      <protection/>
    </xf>
    <xf numFmtId="0" fontId="8" fillId="0" borderId="41" xfId="51" applyFont="1" applyBorder="1" applyAlignment="1">
      <alignment horizontal="center" vertical="center"/>
      <protection/>
    </xf>
    <xf numFmtId="0" fontId="8" fillId="0" borderId="42" xfId="51" applyFont="1" applyBorder="1" applyAlignment="1">
      <alignment horizontal="center" vertical="center"/>
      <protection/>
    </xf>
    <xf numFmtId="0" fontId="11" fillId="0" borderId="29" xfId="51" applyFont="1" applyBorder="1" applyAlignment="1">
      <alignment horizontal="center" vertical="center" wrapText="1"/>
      <protection/>
    </xf>
    <xf numFmtId="0" fontId="11" fillId="0" borderId="23" xfId="51" applyFont="1" applyBorder="1" applyAlignment="1">
      <alignment horizontal="center" vertical="center" wrapText="1"/>
      <protection/>
    </xf>
    <xf numFmtId="0" fontId="11" fillId="0" borderId="39" xfId="51" applyFont="1" applyBorder="1" applyAlignment="1">
      <alignment horizontal="center" vertical="center" wrapText="1"/>
      <protection/>
    </xf>
    <xf numFmtId="0" fontId="8" fillId="0" borderId="40" xfId="51" applyFont="1" applyBorder="1" applyAlignment="1">
      <alignment horizontal="center" vertical="center" wrapText="1"/>
      <protection/>
    </xf>
    <xf numFmtId="0" fontId="8" fillId="0" borderId="43" xfId="51" applyFont="1" applyBorder="1" applyAlignment="1">
      <alignment horizontal="center" vertical="center" wrapText="1"/>
      <protection/>
    </xf>
    <xf numFmtId="0" fontId="8" fillId="0" borderId="42" xfId="51" applyFont="1" applyBorder="1" applyAlignment="1">
      <alignment horizontal="center" vertical="center" wrapText="1"/>
      <protection/>
    </xf>
    <xf numFmtId="0" fontId="6" fillId="0" borderId="40" xfId="50" applyFont="1" applyBorder="1" applyAlignment="1">
      <alignment horizontal="center" vertical="center" wrapText="1"/>
      <protection/>
    </xf>
    <xf numFmtId="0" fontId="6" fillId="0" borderId="43" xfId="50" applyFont="1" applyBorder="1" applyAlignment="1">
      <alignment horizontal="center" vertical="center" wrapText="1"/>
      <protection/>
    </xf>
    <xf numFmtId="0" fontId="6" fillId="0" borderId="32" xfId="50" applyFont="1" applyBorder="1" applyAlignment="1">
      <alignment horizontal="center" vertical="center" wrapText="1"/>
      <protection/>
    </xf>
    <xf numFmtId="0" fontId="6" fillId="0" borderId="34" xfId="50" applyFont="1" applyBorder="1" applyAlignment="1">
      <alignment horizontal="center" vertical="center" wrapText="1"/>
      <protection/>
    </xf>
    <xf numFmtId="0" fontId="6" fillId="0" borderId="44" xfId="50" applyFont="1" applyBorder="1" applyAlignment="1">
      <alignment horizontal="center" vertical="center" wrapText="1"/>
      <protection/>
    </xf>
    <xf numFmtId="0" fontId="6" fillId="0" borderId="29" xfId="50" applyNumberFormat="1" applyFont="1" applyBorder="1" applyAlignment="1">
      <alignment horizontal="center" vertical="center"/>
      <protection/>
    </xf>
    <xf numFmtId="0" fontId="6" fillId="0" borderId="23" xfId="50" applyNumberFormat="1" applyFont="1" applyBorder="1" applyAlignment="1">
      <alignment horizontal="center" vertical="center"/>
      <protection/>
    </xf>
    <xf numFmtId="0" fontId="6" fillId="0" borderId="39" xfId="50" applyNumberFormat="1" applyFont="1" applyBorder="1" applyAlignment="1">
      <alignment horizontal="center" vertical="center"/>
      <protection/>
    </xf>
    <xf numFmtId="0" fontId="15" fillId="0" borderId="0" xfId="50" applyFont="1" applyAlignment="1">
      <alignment horizontal="center" vertical="center"/>
      <protection/>
    </xf>
    <xf numFmtId="0" fontId="6" fillId="0" borderId="33" xfId="50" applyFont="1" applyBorder="1" applyAlignment="1">
      <alignment horizontal="center" vertical="center" wrapText="1"/>
      <protection/>
    </xf>
    <xf numFmtId="0" fontId="6" fillId="0" borderId="35" xfId="50" applyFont="1" applyBorder="1" applyAlignment="1">
      <alignment horizontal="center" vertical="center" wrapText="1"/>
      <protection/>
    </xf>
    <xf numFmtId="0" fontId="6" fillId="0" borderId="36" xfId="50" applyFont="1" applyBorder="1" applyAlignment="1">
      <alignment horizontal="center" vertical="center" wrapText="1"/>
      <protection/>
    </xf>
    <xf numFmtId="0" fontId="6" fillId="0" borderId="37" xfId="50" applyFont="1" applyBorder="1" applyAlignment="1">
      <alignment horizontal="center" vertical="center" wrapText="1"/>
      <protection/>
    </xf>
    <xf numFmtId="0" fontId="6" fillId="0" borderId="38" xfId="50" applyFont="1" applyBorder="1" applyAlignment="1">
      <alignment horizontal="center" vertical="center" wrapText="1"/>
      <protection/>
    </xf>
    <xf numFmtId="0" fontId="6" fillId="0" borderId="40" xfId="50" applyFont="1" applyBorder="1" applyAlignment="1">
      <alignment horizontal="center" vertical="center"/>
      <protection/>
    </xf>
    <xf numFmtId="0" fontId="6" fillId="0" borderId="41" xfId="50" applyFont="1" applyBorder="1" applyAlignment="1">
      <alignment horizontal="center" vertical="center"/>
      <protection/>
    </xf>
    <xf numFmtId="0" fontId="6" fillId="0" borderId="42" xfId="50" applyFont="1" applyBorder="1" applyAlignment="1">
      <alignment horizontal="center" vertical="center"/>
      <protection/>
    </xf>
    <xf numFmtId="0" fontId="4" fillId="0" borderId="29" xfId="50" applyFont="1" applyBorder="1" applyAlignment="1">
      <alignment horizontal="center" vertical="center" wrapText="1"/>
      <protection/>
    </xf>
    <xf numFmtId="0" fontId="4" fillId="0" borderId="23" xfId="50" applyFont="1" applyBorder="1" applyAlignment="1">
      <alignment horizontal="center" vertical="center" wrapText="1"/>
      <protection/>
    </xf>
    <xf numFmtId="0" fontId="4" fillId="0" borderId="39" xfId="50" applyFont="1" applyBorder="1" applyAlignment="1">
      <alignment horizontal="center" vertical="center" wrapText="1"/>
      <protection/>
    </xf>
    <xf numFmtId="0" fontId="15" fillId="0" borderId="0" xfId="49" applyFont="1" applyAlignment="1">
      <alignment horizontal="center" vertical="center"/>
      <protection/>
    </xf>
    <xf numFmtId="0" fontId="6" fillId="0" borderId="32" xfId="49" applyFont="1" applyBorder="1" applyAlignment="1">
      <alignment horizontal="center" vertical="center" wrapText="1"/>
      <protection/>
    </xf>
    <xf numFmtId="0" fontId="6" fillId="0" borderId="33" xfId="49" applyFont="1" applyBorder="1" applyAlignment="1">
      <alignment horizontal="center" vertical="center" wrapText="1"/>
      <protection/>
    </xf>
    <xf numFmtId="0" fontId="6" fillId="0" borderId="34" xfId="49" applyFont="1" applyBorder="1" applyAlignment="1">
      <alignment horizontal="center" vertical="center" wrapText="1"/>
      <protection/>
    </xf>
    <xf numFmtId="0" fontId="6" fillId="0" borderId="35" xfId="49" applyFont="1" applyBorder="1" applyAlignment="1">
      <alignment horizontal="center" vertical="center" wrapText="1"/>
      <protection/>
    </xf>
    <xf numFmtId="0" fontId="6" fillId="0" borderId="36" xfId="49" applyFont="1" applyBorder="1" applyAlignment="1">
      <alignment horizontal="center" vertical="center" wrapText="1"/>
      <protection/>
    </xf>
    <xf numFmtId="0" fontId="6" fillId="0" borderId="37" xfId="49" applyFont="1" applyBorder="1" applyAlignment="1">
      <alignment horizontal="center" vertical="center" wrapText="1"/>
      <protection/>
    </xf>
    <xf numFmtId="0" fontId="6" fillId="0" borderId="38" xfId="49" applyFont="1" applyBorder="1" applyAlignment="1">
      <alignment horizontal="center" vertical="center" wrapText="1"/>
      <protection/>
    </xf>
    <xf numFmtId="0" fontId="6" fillId="0" borderId="29" xfId="49" applyNumberFormat="1" applyFont="1" applyBorder="1" applyAlignment="1">
      <alignment horizontal="center" vertical="center"/>
      <protection/>
    </xf>
    <xf numFmtId="0" fontId="6" fillId="0" borderId="23" xfId="49" applyNumberFormat="1" applyFont="1" applyBorder="1" applyAlignment="1">
      <alignment horizontal="center" vertical="center"/>
      <protection/>
    </xf>
    <xf numFmtId="0" fontId="6" fillId="0" borderId="39" xfId="49" applyNumberFormat="1" applyFont="1" applyBorder="1" applyAlignment="1">
      <alignment horizontal="center" vertical="center"/>
      <protection/>
    </xf>
    <xf numFmtId="0" fontId="6" fillId="0" borderId="40" xfId="49" applyFont="1" applyBorder="1" applyAlignment="1">
      <alignment horizontal="center" vertical="center"/>
      <protection/>
    </xf>
    <xf numFmtId="0" fontId="6" fillId="0" borderId="41" xfId="49" applyFont="1" applyBorder="1" applyAlignment="1">
      <alignment horizontal="center" vertical="center"/>
      <protection/>
    </xf>
    <xf numFmtId="0" fontId="6" fillId="0" borderId="42" xfId="49" applyFont="1" applyBorder="1" applyAlignment="1">
      <alignment horizontal="center" vertical="center"/>
      <protection/>
    </xf>
    <xf numFmtId="0" fontId="4" fillId="0" borderId="29" xfId="49" applyFont="1" applyBorder="1" applyAlignment="1">
      <alignment horizontal="center" vertical="center" wrapText="1"/>
      <protection/>
    </xf>
    <xf numFmtId="0" fontId="4" fillId="0" borderId="23" xfId="49" applyFont="1" applyBorder="1" applyAlignment="1">
      <alignment horizontal="center" vertical="center" wrapText="1"/>
      <protection/>
    </xf>
    <xf numFmtId="0" fontId="4" fillId="0" borderId="39" xfId="49" applyFont="1" applyBorder="1" applyAlignment="1">
      <alignment horizontal="center" vertical="center" wrapText="1"/>
      <protection/>
    </xf>
    <xf numFmtId="0" fontId="6" fillId="0" borderId="40" xfId="49" applyFont="1" applyBorder="1" applyAlignment="1">
      <alignment horizontal="center" vertical="center" wrapText="1"/>
      <protection/>
    </xf>
    <xf numFmtId="0" fontId="6" fillId="0" borderId="43" xfId="49" applyFont="1" applyBorder="1" applyAlignment="1">
      <alignment horizontal="center" vertical="center" wrapText="1"/>
      <protection/>
    </xf>
    <xf numFmtId="0" fontId="6" fillId="0" borderId="42" xfId="49" applyFont="1" applyBorder="1" applyAlignment="1">
      <alignment horizontal="center" vertical="center" wrapText="1"/>
      <protection/>
    </xf>
    <xf numFmtId="0" fontId="6" fillId="0" borderId="44" xfId="49" applyFont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YR-ButceGelirleriDDK(1)" xfId="49"/>
    <cellStyle name="Normal_MYR-ButceGelirleriDiger(1)" xfId="50"/>
    <cellStyle name="Normal_MYR-ButceGelirleriUni(1)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%20CETVEL&#3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er\AppData\Local\Microsoft\Windows\Temporary%20Internet%20Files\Content.IE5\24BB2OM4\MYR-ButceGelirleriUni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ükseköğretim-net.fin."/>
      <sheetName val="özel-net.fin."/>
      <sheetName val="ddk-net.fin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Sayfa1"/>
      <sheetName val=".xls].xls].xls].xls].xls].xls].xls].xls].xls].xls]Sayfa2"/>
      <sheetName val=".xls].xls].xls].xls].xls].xls].xls].xls].xls].xls]Sayfa3"/>
      <sheetName val=".xls].xls].xls].xls].xls].xls].xls].xls].xls].xls].xls]Sayfa1"/>
      <sheetName val=".xls].xls].xls].xls].xls].xls].xls].xls].xls].xls].xls]Sayfa2"/>
      <sheetName val=".xls].xls].xls].xls].xls].xls].xls].xls].xls].xls].xls]Sayfa3"/>
      <sheetName val=".xls].xls].xls].xls].xls].xls].xls].xls].xls].xls].xls].xls]Sayfa1"/>
      <sheetName val=".xls].xls].xls].xls].xls].xls].xls].xls].xls].xls].xls].xls]Sayfa2"/>
      <sheetName val=".xls].xls].xls].xls].xls].xls].xls].xls].xls].xls].xls].xls]Sayfa3"/>
      <sheetName val=".xls].xls].xls].xls].xls].xls].xls].xls].xls].xls].xls].xls].xls]Sayfa1"/>
      <sheetName val=".xls].xls].xls].xls].xls].xls].xls].xls].xls].xls].xls].xls].xls]Sayfa2"/>
      <sheetName val=".xls].xls].xls].xls].xls].xls].xls].xls].xls].xls].xls].xls].xls]Sayfa3"/>
      <sheetName val=".xls].xls].xls].xls].xls].xls].xls].xls].xls].xls].xls].xls].xls].xls]Sayfa1"/>
      <sheetName val=".xls].xls].xls].xls].xls].xls].xls].xls].xls].xls].xls].xls].xls].xls]Sayfa2"/>
      <sheetName val=".xls].xls].xls].xls].xls].xls].xls].xls].xls].xls].xls].xls].xls].xls]Sayf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tabSelected="1" zoomScale="75" zoomScaleNormal="75" zoomScalePageLayoutView="0" workbookViewId="0" topLeftCell="E9">
      <selection activeCell="W19" sqref="W19"/>
    </sheetView>
  </sheetViews>
  <sheetFormatPr defaultColWidth="9.140625" defaultRowHeight="15" customHeight="1"/>
  <cols>
    <col min="1" max="1" width="15.140625" style="6" hidden="1" customWidth="1"/>
    <col min="2" max="2" width="10.7109375" style="6" hidden="1" customWidth="1"/>
    <col min="3" max="3" width="8.421875" style="6" hidden="1" customWidth="1"/>
    <col min="4" max="4" width="13.421875" style="6" hidden="1" customWidth="1"/>
    <col min="5" max="5" width="59.7109375" style="6" bestFit="1" customWidth="1"/>
    <col min="6" max="11" width="27.28125" style="6" bestFit="1" customWidth="1"/>
    <col min="12" max="12" width="9.140625" style="6" bestFit="1" customWidth="1"/>
    <col min="13" max="13" width="27.8515625" style="6" hidden="1" customWidth="1"/>
    <col min="14" max="14" width="0" style="6" hidden="1" customWidth="1"/>
    <col min="15" max="16384" width="9.140625" style="6" customWidth="1"/>
  </cols>
  <sheetData>
    <row r="1" spans="1:11" ht="15" hidden="1">
      <c r="A1" s="1" t="s">
        <v>242</v>
      </c>
      <c r="B1" s="2" t="s">
        <v>243</v>
      </c>
      <c r="C1" s="3" t="s">
        <v>244</v>
      </c>
      <c r="D1" s="4" t="s">
        <v>245</v>
      </c>
      <c r="E1" s="5" t="s">
        <v>246</v>
      </c>
      <c r="F1" s="5" t="s">
        <v>247</v>
      </c>
      <c r="G1" s="5" t="s">
        <v>304</v>
      </c>
      <c r="H1" s="5" t="s">
        <v>258</v>
      </c>
      <c r="I1" s="5" t="s">
        <v>304</v>
      </c>
      <c r="J1" s="5" t="s">
        <v>305</v>
      </c>
      <c r="K1" s="5" t="s">
        <v>305</v>
      </c>
    </row>
    <row r="2" spans="1:11" ht="15" hidden="1">
      <c r="A2" s="7" t="s">
        <v>248</v>
      </c>
      <c r="B2" s="2" t="s">
        <v>306</v>
      </c>
      <c r="C2" s="3" t="s">
        <v>249</v>
      </c>
      <c r="D2" s="4" t="s">
        <v>250</v>
      </c>
      <c r="E2" s="8" t="str">
        <f>ButceYil</f>
        <v>2011</v>
      </c>
      <c r="F2" s="8" t="str">
        <f>ButceYil</f>
        <v>2011</v>
      </c>
      <c r="G2" s="8" t="str">
        <f>ButceYil</f>
        <v>2011</v>
      </c>
      <c r="H2" s="8" t="s">
        <v>244</v>
      </c>
      <c r="I2" s="8" t="str">
        <f>ButceYil</f>
        <v>2011</v>
      </c>
      <c r="J2" s="8" t="str">
        <f>ButceYil</f>
        <v>2011</v>
      </c>
      <c r="K2" s="8" t="str">
        <f>ButceYil</f>
        <v>2011</v>
      </c>
    </row>
    <row r="3" spans="1:11" ht="15" hidden="1">
      <c r="A3" s="7" t="s">
        <v>251</v>
      </c>
      <c r="B3" s="2" t="s">
        <v>1</v>
      </c>
      <c r="C3" s="3" t="s">
        <v>252</v>
      </c>
      <c r="D3" s="4" t="s">
        <v>253</v>
      </c>
      <c r="F3" s="8" t="str">
        <f>Asama</f>
        <v>3</v>
      </c>
      <c r="G3" s="8" t="str">
        <f>Asama</f>
        <v>3</v>
      </c>
      <c r="H3" s="8" t="s">
        <v>244</v>
      </c>
      <c r="I3" s="8" t="str">
        <f>Asama</f>
        <v>3</v>
      </c>
      <c r="J3" s="8" t="str">
        <f>Asama</f>
        <v>3</v>
      </c>
      <c r="K3" s="8" t="str">
        <f>Asama</f>
        <v>3</v>
      </c>
    </row>
    <row r="4" spans="1:11" ht="15" hidden="1">
      <c r="A4" s="7" t="s">
        <v>254</v>
      </c>
      <c r="B4" s="3" t="s">
        <v>243</v>
      </c>
      <c r="C4" s="3" t="s">
        <v>244</v>
      </c>
      <c r="D4" s="4" t="s">
        <v>256</v>
      </c>
      <c r="F4" s="5" t="s">
        <v>244</v>
      </c>
      <c r="G4" s="9" t="s">
        <v>307</v>
      </c>
      <c r="H4" s="9" t="s">
        <v>244</v>
      </c>
      <c r="I4" s="9" t="s">
        <v>244</v>
      </c>
      <c r="K4" s="9" t="s">
        <v>244</v>
      </c>
    </row>
    <row r="5" spans="1:11" ht="15" hidden="1">
      <c r="A5" s="3" t="s">
        <v>244</v>
      </c>
      <c r="B5" s="3" t="s">
        <v>244</v>
      </c>
      <c r="C5" s="3" t="s">
        <v>244</v>
      </c>
      <c r="D5" s="4" t="s">
        <v>308</v>
      </c>
      <c r="F5" s="5" t="s">
        <v>244</v>
      </c>
      <c r="G5" s="9" t="s">
        <v>244</v>
      </c>
      <c r="H5" s="9" t="s">
        <v>244</v>
      </c>
      <c r="I5" s="9" t="s">
        <v>244</v>
      </c>
      <c r="J5" s="9" t="s">
        <v>309</v>
      </c>
      <c r="K5" s="9" t="s">
        <v>306</v>
      </c>
    </row>
    <row r="6" spans="1:11" ht="15" hidden="1">
      <c r="A6" s="10" t="s">
        <v>310</v>
      </c>
      <c r="B6" s="10" t="s">
        <v>244</v>
      </c>
      <c r="C6" s="10" t="s">
        <v>244</v>
      </c>
      <c r="D6" s="5" t="s">
        <v>244</v>
      </c>
      <c r="F6" s="10" t="s">
        <v>244</v>
      </c>
      <c r="G6" s="10" t="s">
        <v>244</v>
      </c>
      <c r="H6" s="10" t="s">
        <v>244</v>
      </c>
      <c r="I6" s="10" t="s">
        <v>244</v>
      </c>
      <c r="J6" s="10" t="s">
        <v>244</v>
      </c>
      <c r="K6" s="10" t="s">
        <v>244</v>
      </c>
    </row>
    <row r="7" spans="1:11" ht="15" hidden="1">
      <c r="A7" s="10" t="s">
        <v>244</v>
      </c>
      <c r="B7" s="10" t="s">
        <v>244</v>
      </c>
      <c r="C7" s="10" t="s">
        <v>244</v>
      </c>
      <c r="D7" s="10" t="s">
        <v>244</v>
      </c>
      <c r="E7" s="10" t="s">
        <v>244</v>
      </c>
      <c r="F7" s="10" t="s">
        <v>244</v>
      </c>
      <c r="G7" s="10" t="s">
        <v>244</v>
      </c>
      <c r="H7" s="10" t="s">
        <v>244</v>
      </c>
      <c r="I7" s="10" t="s">
        <v>244</v>
      </c>
      <c r="J7" s="10" t="s">
        <v>244</v>
      </c>
      <c r="K7" s="10" t="s">
        <v>244</v>
      </c>
    </row>
    <row r="8" spans="1:11" ht="19.5" customHeight="1" hidden="1">
      <c r="A8" s="3" t="s">
        <v>244</v>
      </c>
      <c r="B8" s="3" t="s">
        <v>244</v>
      </c>
      <c r="C8" s="3" t="s">
        <v>244</v>
      </c>
      <c r="D8" s="3" t="s">
        <v>244</v>
      </c>
      <c r="E8" s="7" t="s">
        <v>244</v>
      </c>
      <c r="F8" s="7" t="s">
        <v>244</v>
      </c>
      <c r="G8" s="7" t="s">
        <v>244</v>
      </c>
      <c r="H8" s="7" t="s">
        <v>244</v>
      </c>
      <c r="I8" s="7" t="s">
        <v>244</v>
      </c>
      <c r="J8" s="7" t="s">
        <v>244</v>
      </c>
      <c r="K8" s="7" t="s">
        <v>244</v>
      </c>
    </row>
    <row r="9" spans="1:26" ht="19.5" customHeight="1">
      <c r="A9" s="3"/>
      <c r="B9" s="3"/>
      <c r="C9" s="3"/>
      <c r="D9" s="3"/>
      <c r="E9" s="157" t="s">
        <v>320</v>
      </c>
      <c r="F9" s="157"/>
      <c r="G9" s="157"/>
      <c r="H9" s="157"/>
      <c r="I9" s="157"/>
      <c r="J9" s="157"/>
      <c r="K9" s="157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9.5" customHeight="1">
      <c r="A10" s="3"/>
      <c r="B10" s="3"/>
      <c r="C10" s="3"/>
      <c r="D10" s="3"/>
      <c r="E10" s="157" t="s">
        <v>321</v>
      </c>
      <c r="F10" s="157"/>
      <c r="G10" s="157"/>
      <c r="H10" s="157"/>
      <c r="I10" s="157"/>
      <c r="J10" s="157"/>
      <c r="K10" s="157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9.5" customHeight="1">
      <c r="A11" s="3"/>
      <c r="B11" s="3"/>
      <c r="C11" s="3"/>
      <c r="D11" s="3"/>
      <c r="E11" s="156" t="s">
        <v>322</v>
      </c>
      <c r="F11" s="156"/>
      <c r="G11" s="156"/>
      <c r="H11" s="156"/>
      <c r="I11" s="156"/>
      <c r="J11" s="156"/>
      <c r="K11" s="156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9.5" customHeight="1">
      <c r="A12" s="3"/>
      <c r="B12" s="3"/>
      <c r="C12" s="3"/>
      <c r="D12" s="3"/>
      <c r="E12" s="54"/>
      <c r="F12" s="54"/>
      <c r="G12" s="54"/>
      <c r="H12" s="54"/>
      <c r="I12" s="54"/>
      <c r="J12" s="54"/>
      <c r="K12" s="54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11" ht="19.5" customHeight="1">
      <c r="A13" s="3" t="s">
        <v>244</v>
      </c>
      <c r="B13" s="3" t="s">
        <v>244</v>
      </c>
      <c r="C13" s="3" t="s">
        <v>244</v>
      </c>
      <c r="D13" s="3" t="s">
        <v>244</v>
      </c>
      <c r="E13" s="4" t="s">
        <v>244</v>
      </c>
      <c r="F13" s="4" t="s">
        <v>244</v>
      </c>
      <c r="G13" s="4" t="s">
        <v>244</v>
      </c>
      <c r="H13" s="4" t="s">
        <v>244</v>
      </c>
      <c r="I13" s="4" t="s">
        <v>244</v>
      </c>
      <c r="J13" s="4" t="s">
        <v>244</v>
      </c>
      <c r="K13" s="4" t="s">
        <v>244</v>
      </c>
    </row>
    <row r="14" spans="1:11" ht="19.5" customHeight="1">
      <c r="A14" s="3" t="s">
        <v>244</v>
      </c>
      <c r="B14" s="3" t="s">
        <v>244</v>
      </c>
      <c r="C14" s="3" t="s">
        <v>244</v>
      </c>
      <c r="D14" s="3" t="s">
        <v>244</v>
      </c>
      <c r="E14" s="158" t="str">
        <f>ButceYil&amp;"-"&amp;ButceYil+2&amp;" "&amp;A6</f>
        <v>2011-2013 DÖNEMİ BÜTÇE GELİRLERİ</v>
      </c>
      <c r="F14" s="158" t="s">
        <v>244</v>
      </c>
      <c r="G14" s="158" t="s">
        <v>244</v>
      </c>
      <c r="H14" s="158" t="s">
        <v>244</v>
      </c>
      <c r="I14" s="158" t="s">
        <v>244</v>
      </c>
      <c r="J14" s="158" t="s">
        <v>244</v>
      </c>
      <c r="K14" s="158" t="s">
        <v>244</v>
      </c>
    </row>
    <row r="15" spans="1:11" ht="19.5" customHeight="1">
      <c r="A15" s="3" t="s">
        <v>244</v>
      </c>
      <c r="B15" s="3" t="s">
        <v>244</v>
      </c>
      <c r="C15" s="3" t="s">
        <v>244</v>
      </c>
      <c r="D15" s="3" t="s">
        <v>244</v>
      </c>
      <c r="E15" s="158" t="s">
        <v>311</v>
      </c>
      <c r="F15" s="158" t="s">
        <v>244</v>
      </c>
      <c r="G15" s="158" t="s">
        <v>244</v>
      </c>
      <c r="H15" s="158" t="s">
        <v>244</v>
      </c>
      <c r="I15" s="158" t="s">
        <v>244</v>
      </c>
      <c r="J15" s="158" t="s">
        <v>244</v>
      </c>
      <c r="K15" s="158" t="s">
        <v>244</v>
      </c>
    </row>
    <row r="16" spans="1:11" s="13" customFormat="1" ht="19.5" customHeight="1">
      <c r="A16" s="12" t="s">
        <v>244</v>
      </c>
      <c r="B16" s="12" t="s">
        <v>244</v>
      </c>
      <c r="C16" s="12" t="s">
        <v>244</v>
      </c>
      <c r="D16" s="12" t="s">
        <v>244</v>
      </c>
      <c r="E16" s="12" t="s">
        <v>244</v>
      </c>
      <c r="F16" s="12" t="s">
        <v>244</v>
      </c>
      <c r="G16" s="12" t="s">
        <v>244</v>
      </c>
      <c r="H16" s="12" t="s">
        <v>244</v>
      </c>
      <c r="I16" s="12" t="s">
        <v>244</v>
      </c>
      <c r="J16" s="12" t="s">
        <v>244</v>
      </c>
      <c r="K16" s="11" t="str">
        <f>IF(ButceYil&gt;2008,"TL","YTL")</f>
        <v>TL</v>
      </c>
    </row>
    <row r="17" spans="1:11" s="13" customFormat="1" ht="19.5" customHeight="1">
      <c r="A17" s="12" t="s">
        <v>244</v>
      </c>
      <c r="B17" s="12" t="s">
        <v>244</v>
      </c>
      <c r="C17" s="12" t="s">
        <v>244</v>
      </c>
      <c r="D17" s="12" t="s">
        <v>244</v>
      </c>
      <c r="E17" s="14" t="s">
        <v>244</v>
      </c>
      <c r="F17" s="153" t="str">
        <f>ButceYil</f>
        <v>2011</v>
      </c>
      <c r="G17" s="154" t="s">
        <v>244</v>
      </c>
      <c r="H17" s="154" t="s">
        <v>244</v>
      </c>
      <c r="I17" s="154" t="s">
        <v>244</v>
      </c>
      <c r="J17" s="154" t="s">
        <v>244</v>
      </c>
      <c r="K17" s="155" t="s">
        <v>244</v>
      </c>
    </row>
    <row r="18" spans="1:11" s="13" customFormat="1" ht="19.5" customHeight="1">
      <c r="A18" s="12" t="s">
        <v>244</v>
      </c>
      <c r="B18" s="12" t="s">
        <v>244</v>
      </c>
      <c r="C18" s="12" t="s">
        <v>244</v>
      </c>
      <c r="D18" s="12" t="s">
        <v>244</v>
      </c>
      <c r="E18" s="159" t="s">
        <v>0</v>
      </c>
      <c r="F18" s="146" t="s">
        <v>312</v>
      </c>
      <c r="G18" s="162" t="s">
        <v>313</v>
      </c>
      <c r="H18" s="163" t="s">
        <v>244</v>
      </c>
      <c r="I18" s="164" t="s">
        <v>244</v>
      </c>
      <c r="J18" s="165" t="s">
        <v>314</v>
      </c>
      <c r="K18" s="166" t="s">
        <v>244</v>
      </c>
    </row>
    <row r="19" spans="1:11" s="13" customFormat="1" ht="19.5" customHeight="1">
      <c r="A19" s="12" t="s">
        <v>244</v>
      </c>
      <c r="B19" s="12" t="s">
        <v>244</v>
      </c>
      <c r="C19" s="12" t="s">
        <v>244</v>
      </c>
      <c r="D19" s="12" t="s">
        <v>244</v>
      </c>
      <c r="E19" s="160" t="s">
        <v>244</v>
      </c>
      <c r="F19" s="147" t="s">
        <v>244</v>
      </c>
      <c r="G19" s="151" t="s">
        <v>315</v>
      </c>
      <c r="H19" s="149" t="s">
        <v>316</v>
      </c>
      <c r="I19" s="146" t="s">
        <v>317</v>
      </c>
      <c r="J19" s="165" t="s">
        <v>318</v>
      </c>
      <c r="K19" s="146" t="s">
        <v>319</v>
      </c>
    </row>
    <row r="20" spans="3:11" s="13" customFormat="1" ht="19.5" customHeight="1">
      <c r="C20" s="11" t="s">
        <v>244</v>
      </c>
      <c r="D20" s="11" t="s">
        <v>244</v>
      </c>
      <c r="E20" s="161" t="s">
        <v>244</v>
      </c>
      <c r="F20" s="148" t="s">
        <v>244</v>
      </c>
      <c r="G20" s="152" t="s">
        <v>244</v>
      </c>
      <c r="H20" s="150" t="s">
        <v>244</v>
      </c>
      <c r="I20" s="148" t="s">
        <v>244</v>
      </c>
      <c r="J20" s="167" t="s">
        <v>244</v>
      </c>
      <c r="K20" s="148" t="s">
        <v>244</v>
      </c>
    </row>
    <row r="21" spans="1:11" s="13" customFormat="1" ht="19.5" customHeight="1" hidden="1">
      <c r="A21" s="11" t="s">
        <v>245</v>
      </c>
      <c r="B21" s="11" t="s">
        <v>257</v>
      </c>
      <c r="C21" s="15" t="s">
        <v>244</v>
      </c>
      <c r="D21" s="15" t="s">
        <v>244</v>
      </c>
      <c r="E21" s="16" t="s">
        <v>244</v>
      </c>
      <c r="F21" s="17" t="s">
        <v>244</v>
      </c>
      <c r="G21" s="18" t="s">
        <v>244</v>
      </c>
      <c r="H21" s="19" t="s">
        <v>244</v>
      </c>
      <c r="I21" s="19" t="s">
        <v>244</v>
      </c>
      <c r="J21" s="20" t="s">
        <v>244</v>
      </c>
      <c r="K21" s="17" t="s">
        <v>244</v>
      </c>
    </row>
    <row r="22" spans="1:14" s="13" customFormat="1" ht="19.5" customHeight="1">
      <c r="A22" s="15" t="s">
        <v>244</v>
      </c>
      <c r="B22" s="21" t="s">
        <v>75</v>
      </c>
      <c r="C22" s="15" t="s">
        <v>244</v>
      </c>
      <c r="D22" s="15" t="s">
        <v>244</v>
      </c>
      <c r="E22" s="22" t="s">
        <v>170</v>
      </c>
      <c r="F22" s="23">
        <v>19127000</v>
      </c>
      <c r="G22" s="24">
        <v>19048000</v>
      </c>
      <c r="H22" s="25">
        <f aca="true" t="shared" si="0" ref="H22:H53">I22-G22</f>
        <v>79000</v>
      </c>
      <c r="I22" s="25">
        <v>19127000</v>
      </c>
      <c r="J22" s="26">
        <v>0</v>
      </c>
      <c r="K22" s="23">
        <v>0</v>
      </c>
      <c r="M22" s="55">
        <f>I22+J22</f>
        <v>19127000</v>
      </c>
      <c r="N22" s="55">
        <f>M22-F22</f>
        <v>0</v>
      </c>
    </row>
    <row r="23" spans="2:14" ht="19.5" customHeight="1">
      <c r="B23" s="21" t="s">
        <v>76</v>
      </c>
      <c r="C23" s="15" t="s">
        <v>244</v>
      </c>
      <c r="D23" s="15" t="s">
        <v>244</v>
      </c>
      <c r="E23" s="22" t="s">
        <v>260</v>
      </c>
      <c r="F23" s="23">
        <v>438475000</v>
      </c>
      <c r="G23" s="24">
        <v>399158000</v>
      </c>
      <c r="H23" s="25">
        <f t="shared" si="0"/>
        <v>37517000</v>
      </c>
      <c r="I23" s="25">
        <v>436675000</v>
      </c>
      <c r="J23" s="26">
        <v>1800000</v>
      </c>
      <c r="K23" s="23">
        <v>2005000</v>
      </c>
      <c r="M23" s="55">
        <f aca="true" t="shared" si="1" ref="M23:M86">I23+J23</f>
        <v>438475000</v>
      </c>
      <c r="N23" s="55">
        <f aca="true" t="shared" si="2" ref="N23:N86">M23-F23</f>
        <v>0</v>
      </c>
    </row>
    <row r="24" spans="2:14" ht="19.5" customHeight="1">
      <c r="B24" s="21" t="s">
        <v>77</v>
      </c>
      <c r="C24" s="15" t="s">
        <v>244</v>
      </c>
      <c r="D24" s="15" t="s">
        <v>244</v>
      </c>
      <c r="E24" s="22" t="s">
        <v>261</v>
      </c>
      <c r="F24" s="23">
        <v>276386000</v>
      </c>
      <c r="G24" s="24">
        <v>240428000</v>
      </c>
      <c r="H24" s="25">
        <f t="shared" si="0"/>
        <v>35958000</v>
      </c>
      <c r="I24" s="25">
        <v>276386000</v>
      </c>
      <c r="J24" s="26">
        <v>0</v>
      </c>
      <c r="K24" s="23">
        <v>0</v>
      </c>
      <c r="M24" s="55">
        <f t="shared" si="1"/>
        <v>276386000</v>
      </c>
      <c r="N24" s="55">
        <f t="shared" si="2"/>
        <v>0</v>
      </c>
    </row>
    <row r="25" spans="2:14" ht="19.5" customHeight="1">
      <c r="B25" s="21" t="s">
        <v>78</v>
      </c>
      <c r="C25" s="15" t="s">
        <v>244</v>
      </c>
      <c r="D25" s="15" t="s">
        <v>244</v>
      </c>
      <c r="E25" s="22" t="s">
        <v>171</v>
      </c>
      <c r="F25" s="23">
        <v>449046000</v>
      </c>
      <c r="G25" s="24">
        <v>399890000</v>
      </c>
      <c r="H25" s="25">
        <f t="shared" si="0"/>
        <v>49156000</v>
      </c>
      <c r="I25" s="25">
        <v>449046000</v>
      </c>
      <c r="J25" s="26">
        <v>0</v>
      </c>
      <c r="K25" s="23">
        <v>11955165</v>
      </c>
      <c r="M25" s="55">
        <f t="shared" si="1"/>
        <v>449046000</v>
      </c>
      <c r="N25" s="55">
        <f t="shared" si="2"/>
        <v>0</v>
      </c>
    </row>
    <row r="26" spans="2:14" ht="19.5" customHeight="1">
      <c r="B26" s="21" t="s">
        <v>79</v>
      </c>
      <c r="C26" s="15" t="s">
        <v>244</v>
      </c>
      <c r="D26" s="15" t="s">
        <v>244</v>
      </c>
      <c r="E26" s="22" t="s">
        <v>262</v>
      </c>
      <c r="F26" s="23">
        <v>400491500</v>
      </c>
      <c r="G26" s="24">
        <v>348489500</v>
      </c>
      <c r="H26" s="25">
        <f t="shared" si="0"/>
        <v>52002000</v>
      </c>
      <c r="I26" s="25">
        <v>400491500</v>
      </c>
      <c r="J26" s="26">
        <v>0</v>
      </c>
      <c r="K26" s="23">
        <v>1000000</v>
      </c>
      <c r="M26" s="55">
        <f t="shared" si="1"/>
        <v>400491500</v>
      </c>
      <c r="N26" s="55">
        <f t="shared" si="2"/>
        <v>0</v>
      </c>
    </row>
    <row r="27" spans="2:14" ht="19.5" customHeight="1">
      <c r="B27" s="21" t="s">
        <v>80</v>
      </c>
      <c r="C27" s="15" t="s">
        <v>244</v>
      </c>
      <c r="D27" s="15" t="s">
        <v>244</v>
      </c>
      <c r="E27" s="22" t="s">
        <v>172</v>
      </c>
      <c r="F27" s="23">
        <v>588835000</v>
      </c>
      <c r="G27" s="24">
        <v>506646500</v>
      </c>
      <c r="H27" s="25">
        <f t="shared" si="0"/>
        <v>82188500</v>
      </c>
      <c r="I27" s="25">
        <v>588835000</v>
      </c>
      <c r="J27" s="26">
        <v>0</v>
      </c>
      <c r="K27" s="23">
        <v>97150000</v>
      </c>
      <c r="M27" s="55">
        <f t="shared" si="1"/>
        <v>588835000</v>
      </c>
      <c r="N27" s="55">
        <f t="shared" si="2"/>
        <v>0</v>
      </c>
    </row>
    <row r="28" spans="2:14" ht="19.5" customHeight="1">
      <c r="B28" s="21" t="s">
        <v>81</v>
      </c>
      <c r="C28" s="15" t="s">
        <v>244</v>
      </c>
      <c r="D28" s="15" t="s">
        <v>244</v>
      </c>
      <c r="E28" s="22" t="s">
        <v>173</v>
      </c>
      <c r="F28" s="23">
        <v>271437000</v>
      </c>
      <c r="G28" s="24">
        <v>240270000</v>
      </c>
      <c r="H28" s="25">
        <f t="shared" si="0"/>
        <v>31167000</v>
      </c>
      <c r="I28" s="25">
        <v>271437000</v>
      </c>
      <c r="J28" s="26">
        <v>0</v>
      </c>
      <c r="K28" s="23">
        <v>1500000</v>
      </c>
      <c r="M28" s="55">
        <f t="shared" si="1"/>
        <v>271437000</v>
      </c>
      <c r="N28" s="55">
        <f t="shared" si="2"/>
        <v>0</v>
      </c>
    </row>
    <row r="29" spans="2:14" ht="19.5" customHeight="1">
      <c r="B29" s="21" t="s">
        <v>82</v>
      </c>
      <c r="C29" s="15" t="s">
        <v>244</v>
      </c>
      <c r="D29" s="15" t="s">
        <v>244</v>
      </c>
      <c r="E29" s="22" t="s">
        <v>263</v>
      </c>
      <c r="F29" s="23">
        <v>148320000</v>
      </c>
      <c r="G29" s="24">
        <v>127534000</v>
      </c>
      <c r="H29" s="25">
        <f t="shared" si="0"/>
        <v>20786000</v>
      </c>
      <c r="I29" s="25">
        <v>148320000</v>
      </c>
      <c r="J29" s="26">
        <v>0</v>
      </c>
      <c r="K29" s="23">
        <v>0</v>
      </c>
      <c r="M29" s="55">
        <f t="shared" si="1"/>
        <v>148320000</v>
      </c>
      <c r="N29" s="55">
        <f t="shared" si="2"/>
        <v>0</v>
      </c>
    </row>
    <row r="30" spans="2:14" ht="19.5" customHeight="1">
      <c r="B30" s="21" t="s">
        <v>83</v>
      </c>
      <c r="C30" s="15" t="s">
        <v>244</v>
      </c>
      <c r="D30" s="15" t="s">
        <v>244</v>
      </c>
      <c r="E30" s="22" t="s">
        <v>264</v>
      </c>
      <c r="F30" s="23">
        <v>283888000</v>
      </c>
      <c r="G30" s="24">
        <v>236861000</v>
      </c>
      <c r="H30" s="25">
        <f t="shared" si="0"/>
        <v>46027000</v>
      </c>
      <c r="I30" s="25">
        <v>282888000</v>
      </c>
      <c r="J30" s="26">
        <v>1000000</v>
      </c>
      <c r="K30" s="23">
        <v>4000400</v>
      </c>
      <c r="M30" s="55">
        <f t="shared" si="1"/>
        <v>283888000</v>
      </c>
      <c r="N30" s="55">
        <f t="shared" si="2"/>
        <v>0</v>
      </c>
    </row>
    <row r="31" spans="2:14" ht="19.5" customHeight="1">
      <c r="B31" s="21" t="s">
        <v>84</v>
      </c>
      <c r="C31" s="15" t="s">
        <v>244</v>
      </c>
      <c r="D31" s="15" t="s">
        <v>244</v>
      </c>
      <c r="E31" s="22" t="s">
        <v>265</v>
      </c>
      <c r="F31" s="23">
        <v>148317000</v>
      </c>
      <c r="G31" s="24">
        <v>129118000</v>
      </c>
      <c r="H31" s="25">
        <f t="shared" si="0"/>
        <v>19199000</v>
      </c>
      <c r="I31" s="25">
        <v>148317000</v>
      </c>
      <c r="J31" s="26">
        <v>0</v>
      </c>
      <c r="K31" s="23">
        <v>0</v>
      </c>
      <c r="M31" s="55">
        <f t="shared" si="1"/>
        <v>148317000</v>
      </c>
      <c r="N31" s="55">
        <f t="shared" si="2"/>
        <v>0</v>
      </c>
    </row>
    <row r="32" spans="2:14" ht="19.5" customHeight="1">
      <c r="B32" s="21" t="s">
        <v>85</v>
      </c>
      <c r="C32" s="15" t="s">
        <v>244</v>
      </c>
      <c r="D32" s="15" t="s">
        <v>244</v>
      </c>
      <c r="E32" s="22" t="s">
        <v>174</v>
      </c>
      <c r="F32" s="23">
        <v>74670000</v>
      </c>
      <c r="G32" s="24">
        <v>70958000</v>
      </c>
      <c r="H32" s="25">
        <f t="shared" si="0"/>
        <v>3512000</v>
      </c>
      <c r="I32" s="25">
        <v>74470000</v>
      </c>
      <c r="J32" s="26">
        <v>200000</v>
      </c>
      <c r="K32" s="23">
        <v>1500560</v>
      </c>
      <c r="M32" s="55">
        <f t="shared" si="1"/>
        <v>74670000</v>
      </c>
      <c r="N32" s="55">
        <f t="shared" si="2"/>
        <v>0</v>
      </c>
    </row>
    <row r="33" spans="2:14" ht="19.5" customHeight="1">
      <c r="B33" s="21" t="s">
        <v>86</v>
      </c>
      <c r="C33" s="15" t="s">
        <v>244</v>
      </c>
      <c r="D33" s="15" t="s">
        <v>244</v>
      </c>
      <c r="E33" s="22" t="s">
        <v>266</v>
      </c>
      <c r="F33" s="23">
        <v>379865000</v>
      </c>
      <c r="G33" s="24">
        <v>338955000</v>
      </c>
      <c r="H33" s="25">
        <f t="shared" si="0"/>
        <v>40910000</v>
      </c>
      <c r="I33" s="25">
        <v>379865000</v>
      </c>
      <c r="J33" s="26">
        <v>0</v>
      </c>
      <c r="K33" s="23">
        <v>0</v>
      </c>
      <c r="M33" s="55">
        <f t="shared" si="1"/>
        <v>379865000</v>
      </c>
      <c r="N33" s="55">
        <f t="shared" si="2"/>
        <v>0</v>
      </c>
    </row>
    <row r="34" spans="2:14" ht="19.5" customHeight="1">
      <c r="B34" s="21" t="s">
        <v>87</v>
      </c>
      <c r="C34" s="15" t="s">
        <v>244</v>
      </c>
      <c r="D34" s="15" t="s">
        <v>244</v>
      </c>
      <c r="E34" s="22" t="s">
        <v>267</v>
      </c>
      <c r="F34" s="23">
        <v>320100000</v>
      </c>
      <c r="G34" s="24">
        <v>277182500</v>
      </c>
      <c r="H34" s="25">
        <f t="shared" si="0"/>
        <v>42917500</v>
      </c>
      <c r="I34" s="25">
        <v>320100000</v>
      </c>
      <c r="J34" s="26">
        <v>0</v>
      </c>
      <c r="K34" s="23">
        <v>2500000</v>
      </c>
      <c r="M34" s="55">
        <f t="shared" si="1"/>
        <v>320100000</v>
      </c>
      <c r="N34" s="55">
        <f t="shared" si="2"/>
        <v>0</v>
      </c>
    </row>
    <row r="35" spans="2:14" ht="19.5" customHeight="1">
      <c r="B35" s="21" t="s">
        <v>88</v>
      </c>
      <c r="C35" s="15" t="s">
        <v>244</v>
      </c>
      <c r="D35" s="15" t="s">
        <v>244</v>
      </c>
      <c r="E35" s="22" t="s">
        <v>268</v>
      </c>
      <c r="F35" s="23">
        <v>133407000</v>
      </c>
      <c r="G35" s="24">
        <v>116629000</v>
      </c>
      <c r="H35" s="25">
        <f t="shared" si="0"/>
        <v>16778000</v>
      </c>
      <c r="I35" s="25">
        <v>133407000</v>
      </c>
      <c r="J35" s="26">
        <v>0</v>
      </c>
      <c r="K35" s="23">
        <v>17941300</v>
      </c>
      <c r="M35" s="55">
        <f t="shared" si="1"/>
        <v>133407000</v>
      </c>
      <c r="N35" s="55">
        <f t="shared" si="2"/>
        <v>0</v>
      </c>
    </row>
    <row r="36" spans="2:14" ht="19.5" customHeight="1">
      <c r="B36" s="21" t="s">
        <v>89</v>
      </c>
      <c r="C36" s="15" t="s">
        <v>244</v>
      </c>
      <c r="D36" s="15" t="s">
        <v>244</v>
      </c>
      <c r="E36" s="22" t="s">
        <v>269</v>
      </c>
      <c r="F36" s="23">
        <v>250001000</v>
      </c>
      <c r="G36" s="24">
        <v>211063000</v>
      </c>
      <c r="H36" s="25">
        <f t="shared" si="0"/>
        <v>38938000</v>
      </c>
      <c r="I36" s="25">
        <v>250001000</v>
      </c>
      <c r="J36" s="26">
        <v>0</v>
      </c>
      <c r="K36" s="23">
        <v>5501500</v>
      </c>
      <c r="M36" s="55">
        <f t="shared" si="1"/>
        <v>250001000</v>
      </c>
      <c r="N36" s="55">
        <f t="shared" si="2"/>
        <v>0</v>
      </c>
    </row>
    <row r="37" spans="2:14" ht="19.5" customHeight="1">
      <c r="B37" s="21" t="s">
        <v>90</v>
      </c>
      <c r="C37" s="15" t="s">
        <v>244</v>
      </c>
      <c r="D37" s="15" t="s">
        <v>244</v>
      </c>
      <c r="E37" s="22" t="s">
        <v>175</v>
      </c>
      <c r="F37" s="23">
        <v>240226000</v>
      </c>
      <c r="G37" s="24">
        <v>142884000</v>
      </c>
      <c r="H37" s="25">
        <f t="shared" si="0"/>
        <v>97342000</v>
      </c>
      <c r="I37" s="25">
        <v>240226000</v>
      </c>
      <c r="J37" s="26">
        <v>0</v>
      </c>
      <c r="K37" s="23">
        <v>50000000</v>
      </c>
      <c r="M37" s="55">
        <f t="shared" si="1"/>
        <v>240226000</v>
      </c>
      <c r="N37" s="55">
        <f t="shared" si="2"/>
        <v>0</v>
      </c>
    </row>
    <row r="38" spans="2:14" ht="19.5" customHeight="1">
      <c r="B38" s="21" t="s">
        <v>91</v>
      </c>
      <c r="C38" s="15" t="s">
        <v>244</v>
      </c>
      <c r="D38" s="15" t="s">
        <v>244</v>
      </c>
      <c r="E38" s="22" t="s">
        <v>270</v>
      </c>
      <c r="F38" s="23">
        <v>320603000</v>
      </c>
      <c r="G38" s="24">
        <v>262522000</v>
      </c>
      <c r="H38" s="25">
        <f t="shared" si="0"/>
        <v>58081000</v>
      </c>
      <c r="I38" s="25">
        <v>320603000</v>
      </c>
      <c r="J38" s="26">
        <v>0</v>
      </c>
      <c r="K38" s="23">
        <v>0</v>
      </c>
      <c r="M38" s="55">
        <f t="shared" si="1"/>
        <v>320603000</v>
      </c>
      <c r="N38" s="55">
        <f t="shared" si="2"/>
        <v>0</v>
      </c>
    </row>
    <row r="39" spans="2:14" ht="19.5" customHeight="1">
      <c r="B39" s="21" t="s">
        <v>92</v>
      </c>
      <c r="C39" s="15" t="s">
        <v>244</v>
      </c>
      <c r="D39" s="15" t="s">
        <v>244</v>
      </c>
      <c r="E39" s="22" t="s">
        <v>271</v>
      </c>
      <c r="F39" s="23">
        <v>207764000</v>
      </c>
      <c r="G39" s="24">
        <v>187486000</v>
      </c>
      <c r="H39" s="25">
        <f t="shared" si="0"/>
        <v>20278000</v>
      </c>
      <c r="I39" s="25">
        <v>207764000</v>
      </c>
      <c r="J39" s="26">
        <v>0</v>
      </c>
      <c r="K39" s="23">
        <v>0</v>
      </c>
      <c r="M39" s="55">
        <f t="shared" si="1"/>
        <v>207764000</v>
      </c>
      <c r="N39" s="55">
        <f t="shared" si="2"/>
        <v>0</v>
      </c>
    </row>
    <row r="40" spans="2:14" ht="19.5" customHeight="1">
      <c r="B40" s="21" t="s">
        <v>93</v>
      </c>
      <c r="C40" s="15" t="s">
        <v>244</v>
      </c>
      <c r="D40" s="15" t="s">
        <v>244</v>
      </c>
      <c r="E40" s="22" t="s">
        <v>176</v>
      </c>
      <c r="F40" s="23">
        <v>194641000</v>
      </c>
      <c r="G40" s="24">
        <v>170469000</v>
      </c>
      <c r="H40" s="25">
        <f t="shared" si="0"/>
        <v>24172000</v>
      </c>
      <c r="I40" s="25">
        <v>194641000</v>
      </c>
      <c r="J40" s="26">
        <v>0</v>
      </c>
      <c r="K40" s="23">
        <v>5500800</v>
      </c>
      <c r="M40" s="55">
        <f t="shared" si="1"/>
        <v>194641000</v>
      </c>
      <c r="N40" s="55">
        <f t="shared" si="2"/>
        <v>0</v>
      </c>
    </row>
    <row r="41" spans="2:14" ht="19.5" customHeight="1">
      <c r="B41" s="21" t="s">
        <v>94</v>
      </c>
      <c r="C41" s="15" t="s">
        <v>244</v>
      </c>
      <c r="D41" s="15" t="s">
        <v>244</v>
      </c>
      <c r="E41" s="22" t="s">
        <v>272</v>
      </c>
      <c r="F41" s="23">
        <v>148216000</v>
      </c>
      <c r="G41" s="24">
        <v>132263000</v>
      </c>
      <c r="H41" s="25">
        <f t="shared" si="0"/>
        <v>15953000</v>
      </c>
      <c r="I41" s="25">
        <v>148216000</v>
      </c>
      <c r="J41" s="26">
        <v>0</v>
      </c>
      <c r="K41" s="23">
        <v>10076500</v>
      </c>
      <c r="M41" s="55">
        <f t="shared" si="1"/>
        <v>148216000</v>
      </c>
      <c r="N41" s="55">
        <f t="shared" si="2"/>
        <v>0</v>
      </c>
    </row>
    <row r="42" spans="2:14" ht="19.5" customHeight="1">
      <c r="B42" s="21" t="s">
        <v>95</v>
      </c>
      <c r="C42" s="15" t="s">
        <v>244</v>
      </c>
      <c r="D42" s="15" t="s">
        <v>244</v>
      </c>
      <c r="E42" s="22" t="s">
        <v>273</v>
      </c>
      <c r="F42" s="23">
        <v>242622000</v>
      </c>
      <c r="G42" s="24">
        <v>204571000</v>
      </c>
      <c r="H42" s="25">
        <f t="shared" si="0"/>
        <v>38051000</v>
      </c>
      <c r="I42" s="25">
        <v>242622000</v>
      </c>
      <c r="J42" s="26">
        <v>0</v>
      </c>
      <c r="K42" s="23">
        <v>7906000</v>
      </c>
      <c r="M42" s="55">
        <f t="shared" si="1"/>
        <v>242622000</v>
      </c>
      <c r="N42" s="55">
        <f t="shared" si="2"/>
        <v>0</v>
      </c>
    </row>
    <row r="43" spans="2:14" ht="19.5" customHeight="1">
      <c r="B43" s="21" t="s">
        <v>96</v>
      </c>
      <c r="C43" s="15" t="s">
        <v>244</v>
      </c>
      <c r="D43" s="15" t="s">
        <v>244</v>
      </c>
      <c r="E43" s="22" t="s">
        <v>274</v>
      </c>
      <c r="F43" s="23">
        <v>203825000</v>
      </c>
      <c r="G43" s="24">
        <v>180666600</v>
      </c>
      <c r="H43" s="25">
        <f t="shared" si="0"/>
        <v>23158400</v>
      </c>
      <c r="I43" s="25">
        <v>203825000</v>
      </c>
      <c r="J43" s="26">
        <v>0</v>
      </c>
      <c r="K43" s="23">
        <v>0</v>
      </c>
      <c r="M43" s="55">
        <f t="shared" si="1"/>
        <v>203825000</v>
      </c>
      <c r="N43" s="55">
        <f t="shared" si="2"/>
        <v>0</v>
      </c>
    </row>
    <row r="44" spans="2:14" ht="19.5" customHeight="1">
      <c r="B44" s="21" t="s">
        <v>97</v>
      </c>
      <c r="C44" s="15" t="s">
        <v>244</v>
      </c>
      <c r="D44" s="15" t="s">
        <v>244</v>
      </c>
      <c r="E44" s="22" t="s">
        <v>275</v>
      </c>
      <c r="F44" s="23">
        <v>192510000</v>
      </c>
      <c r="G44" s="24">
        <v>162962000</v>
      </c>
      <c r="H44" s="25">
        <f t="shared" si="0"/>
        <v>29548000</v>
      </c>
      <c r="I44" s="25">
        <v>192510000</v>
      </c>
      <c r="J44" s="26">
        <v>0</v>
      </c>
      <c r="K44" s="23">
        <v>1500500</v>
      </c>
      <c r="M44" s="55">
        <f t="shared" si="1"/>
        <v>192510000</v>
      </c>
      <c r="N44" s="55">
        <f t="shared" si="2"/>
        <v>0</v>
      </c>
    </row>
    <row r="45" spans="2:14" ht="19.5" customHeight="1">
      <c r="B45" s="21" t="s">
        <v>98</v>
      </c>
      <c r="C45" s="15" t="s">
        <v>244</v>
      </c>
      <c r="D45" s="15" t="s">
        <v>244</v>
      </c>
      <c r="E45" s="22" t="s">
        <v>276</v>
      </c>
      <c r="F45" s="23">
        <v>289535000</v>
      </c>
      <c r="G45" s="24">
        <v>263004600</v>
      </c>
      <c r="H45" s="25">
        <f t="shared" si="0"/>
        <v>26530400</v>
      </c>
      <c r="I45" s="25">
        <v>289535000</v>
      </c>
      <c r="J45" s="26">
        <v>0</v>
      </c>
      <c r="K45" s="23">
        <v>0</v>
      </c>
      <c r="M45" s="55">
        <f t="shared" si="1"/>
        <v>289535000</v>
      </c>
      <c r="N45" s="55">
        <f t="shared" si="2"/>
        <v>0</v>
      </c>
    </row>
    <row r="46" spans="2:14" ht="19.5" customHeight="1">
      <c r="B46" s="21" t="s">
        <v>99</v>
      </c>
      <c r="C46" s="15" t="s">
        <v>244</v>
      </c>
      <c r="D46" s="15" t="s">
        <v>244</v>
      </c>
      <c r="E46" s="22" t="s">
        <v>277</v>
      </c>
      <c r="F46" s="23">
        <v>153925000</v>
      </c>
      <c r="G46" s="24">
        <v>137572000</v>
      </c>
      <c r="H46" s="25">
        <f t="shared" si="0"/>
        <v>16353000</v>
      </c>
      <c r="I46" s="25">
        <v>153925000</v>
      </c>
      <c r="J46" s="26">
        <v>0</v>
      </c>
      <c r="K46" s="23">
        <v>0</v>
      </c>
      <c r="M46" s="55">
        <f t="shared" si="1"/>
        <v>153925000</v>
      </c>
      <c r="N46" s="55">
        <f t="shared" si="2"/>
        <v>0</v>
      </c>
    </row>
    <row r="47" spans="2:14" ht="19.5" customHeight="1">
      <c r="B47" s="21" t="s">
        <v>100</v>
      </c>
      <c r="C47" s="15" t="s">
        <v>244</v>
      </c>
      <c r="D47" s="15" t="s">
        <v>244</v>
      </c>
      <c r="E47" s="22" t="s">
        <v>278</v>
      </c>
      <c r="F47" s="23">
        <v>169336000</v>
      </c>
      <c r="G47" s="24">
        <v>150965000</v>
      </c>
      <c r="H47" s="25">
        <f t="shared" si="0"/>
        <v>17371000</v>
      </c>
      <c r="I47" s="25">
        <v>168336000</v>
      </c>
      <c r="J47" s="26">
        <v>1000000</v>
      </c>
      <c r="K47" s="23">
        <v>3000000</v>
      </c>
      <c r="M47" s="55">
        <f t="shared" si="1"/>
        <v>169336000</v>
      </c>
      <c r="N47" s="55">
        <f t="shared" si="2"/>
        <v>0</v>
      </c>
    </row>
    <row r="48" spans="2:14" ht="19.5" customHeight="1">
      <c r="B48" s="21" t="s">
        <v>101</v>
      </c>
      <c r="C48" s="15" t="s">
        <v>244</v>
      </c>
      <c r="D48" s="15" t="s">
        <v>244</v>
      </c>
      <c r="E48" s="22" t="s">
        <v>279</v>
      </c>
      <c r="F48" s="23">
        <v>186122000</v>
      </c>
      <c r="G48" s="24">
        <v>169897250</v>
      </c>
      <c r="H48" s="25">
        <f t="shared" si="0"/>
        <v>16224750</v>
      </c>
      <c r="I48" s="25">
        <v>186122000</v>
      </c>
      <c r="J48" s="26">
        <v>0</v>
      </c>
      <c r="K48" s="23">
        <v>15000100</v>
      </c>
      <c r="M48" s="55">
        <f t="shared" si="1"/>
        <v>186122000</v>
      </c>
      <c r="N48" s="55">
        <f t="shared" si="2"/>
        <v>0</v>
      </c>
    </row>
    <row r="49" spans="2:14" ht="19.5" customHeight="1">
      <c r="B49" s="21" t="s">
        <v>102</v>
      </c>
      <c r="C49" s="15" t="s">
        <v>244</v>
      </c>
      <c r="D49" s="15" t="s">
        <v>244</v>
      </c>
      <c r="E49" s="22" t="s">
        <v>177</v>
      </c>
      <c r="F49" s="23">
        <v>164883000</v>
      </c>
      <c r="G49" s="24">
        <v>153853500</v>
      </c>
      <c r="H49" s="25">
        <f t="shared" si="0"/>
        <v>10929500</v>
      </c>
      <c r="I49" s="25">
        <v>164783000</v>
      </c>
      <c r="J49" s="26">
        <v>100000</v>
      </c>
      <c r="K49" s="23">
        <v>8005000</v>
      </c>
      <c r="M49" s="55">
        <f t="shared" si="1"/>
        <v>164883000</v>
      </c>
      <c r="N49" s="55">
        <f t="shared" si="2"/>
        <v>0</v>
      </c>
    </row>
    <row r="50" spans="2:14" ht="19.5" customHeight="1">
      <c r="B50" s="21" t="s">
        <v>103</v>
      </c>
      <c r="C50" s="15" t="s">
        <v>244</v>
      </c>
      <c r="D50" s="15" t="s">
        <v>244</v>
      </c>
      <c r="E50" s="22" t="s">
        <v>280</v>
      </c>
      <c r="F50" s="23">
        <v>132727000</v>
      </c>
      <c r="G50" s="24">
        <v>115567000</v>
      </c>
      <c r="H50" s="25">
        <f t="shared" si="0"/>
        <v>16860000</v>
      </c>
      <c r="I50" s="25">
        <v>132427000</v>
      </c>
      <c r="J50" s="26">
        <v>300000</v>
      </c>
      <c r="K50" s="23">
        <v>3501800</v>
      </c>
      <c r="M50" s="55">
        <f t="shared" si="1"/>
        <v>132727000</v>
      </c>
      <c r="N50" s="55">
        <f t="shared" si="2"/>
        <v>0</v>
      </c>
    </row>
    <row r="51" spans="2:14" ht="19.5" customHeight="1">
      <c r="B51" s="21" t="s">
        <v>104</v>
      </c>
      <c r="C51" s="15" t="s">
        <v>244</v>
      </c>
      <c r="D51" s="15" t="s">
        <v>244</v>
      </c>
      <c r="E51" s="22" t="s">
        <v>178</v>
      </c>
      <c r="F51" s="23">
        <v>52245000</v>
      </c>
      <c r="G51" s="24">
        <v>50555000</v>
      </c>
      <c r="H51" s="25">
        <f t="shared" si="0"/>
        <v>1690000</v>
      </c>
      <c r="I51" s="25">
        <v>52245000</v>
      </c>
      <c r="J51" s="26">
        <v>0</v>
      </c>
      <c r="K51" s="23">
        <v>3002600</v>
      </c>
      <c r="M51" s="55">
        <f t="shared" si="1"/>
        <v>52245000</v>
      </c>
      <c r="N51" s="55">
        <f t="shared" si="2"/>
        <v>0</v>
      </c>
    </row>
    <row r="52" spans="2:14" ht="19.5" customHeight="1">
      <c r="B52" s="21" t="s">
        <v>105</v>
      </c>
      <c r="C52" s="15" t="s">
        <v>244</v>
      </c>
      <c r="D52" s="15" t="s">
        <v>244</v>
      </c>
      <c r="E52" s="22" t="s">
        <v>281</v>
      </c>
      <c r="F52" s="23">
        <v>52919000</v>
      </c>
      <c r="G52" s="24">
        <v>51312000</v>
      </c>
      <c r="H52" s="25">
        <f t="shared" si="0"/>
        <v>1607000</v>
      </c>
      <c r="I52" s="25">
        <v>52919000</v>
      </c>
      <c r="J52" s="26">
        <v>0</v>
      </c>
      <c r="K52" s="23">
        <v>1001050</v>
      </c>
      <c r="M52" s="55">
        <f t="shared" si="1"/>
        <v>52919000</v>
      </c>
      <c r="N52" s="55">
        <f t="shared" si="2"/>
        <v>0</v>
      </c>
    </row>
    <row r="53" spans="2:14" ht="19.5" customHeight="1">
      <c r="B53" s="21" t="s">
        <v>106</v>
      </c>
      <c r="C53" s="15" t="s">
        <v>244</v>
      </c>
      <c r="D53" s="15" t="s">
        <v>244</v>
      </c>
      <c r="E53" s="22" t="s">
        <v>282</v>
      </c>
      <c r="F53" s="23">
        <v>108321000</v>
      </c>
      <c r="G53" s="24">
        <v>101646600</v>
      </c>
      <c r="H53" s="25">
        <f t="shared" si="0"/>
        <v>6674400</v>
      </c>
      <c r="I53" s="25">
        <v>108321000</v>
      </c>
      <c r="J53" s="26">
        <v>0</v>
      </c>
      <c r="K53" s="23">
        <v>0</v>
      </c>
      <c r="M53" s="55">
        <f t="shared" si="1"/>
        <v>108321000</v>
      </c>
      <c r="N53" s="55">
        <f t="shared" si="2"/>
        <v>0</v>
      </c>
    </row>
    <row r="54" spans="2:14" ht="19.5" customHeight="1">
      <c r="B54" s="21" t="s">
        <v>107</v>
      </c>
      <c r="C54" s="15" t="s">
        <v>244</v>
      </c>
      <c r="D54" s="15" t="s">
        <v>244</v>
      </c>
      <c r="E54" s="22" t="s">
        <v>283</v>
      </c>
      <c r="F54" s="23">
        <v>180684000</v>
      </c>
      <c r="G54" s="24">
        <v>159062100</v>
      </c>
      <c r="H54" s="25">
        <f aca="true" t="shared" si="3" ref="H54:H85">I54-G54</f>
        <v>21621900</v>
      </c>
      <c r="I54" s="25">
        <v>180684000</v>
      </c>
      <c r="J54" s="26">
        <v>0</v>
      </c>
      <c r="K54" s="23">
        <v>0</v>
      </c>
      <c r="M54" s="55">
        <f t="shared" si="1"/>
        <v>180684000</v>
      </c>
      <c r="N54" s="55">
        <f t="shared" si="2"/>
        <v>0</v>
      </c>
    </row>
    <row r="55" spans="2:14" ht="19.5" customHeight="1">
      <c r="B55" s="21" t="s">
        <v>108</v>
      </c>
      <c r="C55" s="15" t="s">
        <v>244</v>
      </c>
      <c r="D55" s="15" t="s">
        <v>244</v>
      </c>
      <c r="E55" s="22" t="s">
        <v>284</v>
      </c>
      <c r="F55" s="23">
        <v>120191000</v>
      </c>
      <c r="G55" s="24">
        <v>107383000</v>
      </c>
      <c r="H55" s="25">
        <f t="shared" si="3"/>
        <v>12808000</v>
      </c>
      <c r="I55" s="25">
        <v>120191000</v>
      </c>
      <c r="J55" s="26">
        <v>0</v>
      </c>
      <c r="K55" s="23">
        <v>1000100</v>
      </c>
      <c r="M55" s="55">
        <f t="shared" si="1"/>
        <v>120191000</v>
      </c>
      <c r="N55" s="55">
        <f t="shared" si="2"/>
        <v>0</v>
      </c>
    </row>
    <row r="56" spans="2:14" ht="19.5" customHeight="1">
      <c r="B56" s="21" t="s">
        <v>109</v>
      </c>
      <c r="C56" s="15" t="s">
        <v>244</v>
      </c>
      <c r="D56" s="15" t="s">
        <v>244</v>
      </c>
      <c r="E56" s="22" t="s">
        <v>285</v>
      </c>
      <c r="F56" s="23">
        <v>104757000</v>
      </c>
      <c r="G56" s="24">
        <v>89021000</v>
      </c>
      <c r="H56" s="25">
        <f t="shared" si="3"/>
        <v>15736000</v>
      </c>
      <c r="I56" s="25">
        <v>104757000</v>
      </c>
      <c r="J56" s="26">
        <v>0</v>
      </c>
      <c r="K56" s="23">
        <v>0</v>
      </c>
      <c r="M56" s="55">
        <f t="shared" si="1"/>
        <v>104757000</v>
      </c>
      <c r="N56" s="55">
        <f t="shared" si="2"/>
        <v>0</v>
      </c>
    </row>
    <row r="57" spans="2:14" ht="19.5" customHeight="1">
      <c r="B57" s="21" t="s">
        <v>110</v>
      </c>
      <c r="C57" s="15" t="s">
        <v>244</v>
      </c>
      <c r="D57" s="15" t="s">
        <v>244</v>
      </c>
      <c r="E57" s="22" t="s">
        <v>286</v>
      </c>
      <c r="F57" s="23">
        <v>139311000</v>
      </c>
      <c r="G57" s="24">
        <v>123626000</v>
      </c>
      <c r="H57" s="25">
        <f t="shared" si="3"/>
        <v>14920000</v>
      </c>
      <c r="I57" s="25">
        <v>138546000</v>
      </c>
      <c r="J57" s="26">
        <v>765000</v>
      </c>
      <c r="K57" s="23">
        <v>1050000</v>
      </c>
      <c r="M57" s="55">
        <f t="shared" si="1"/>
        <v>139311000</v>
      </c>
      <c r="N57" s="55">
        <f t="shared" si="2"/>
        <v>0</v>
      </c>
    </row>
    <row r="58" spans="2:14" ht="19.5" customHeight="1">
      <c r="B58" s="21" t="s">
        <v>111</v>
      </c>
      <c r="C58" s="15" t="s">
        <v>244</v>
      </c>
      <c r="D58" s="15" t="s">
        <v>244</v>
      </c>
      <c r="E58" s="22" t="s">
        <v>287</v>
      </c>
      <c r="F58" s="23">
        <v>152964000</v>
      </c>
      <c r="G58" s="24">
        <v>136305000</v>
      </c>
      <c r="H58" s="25">
        <f t="shared" si="3"/>
        <v>16659000</v>
      </c>
      <c r="I58" s="25">
        <v>152964000</v>
      </c>
      <c r="J58" s="26">
        <v>0</v>
      </c>
      <c r="K58" s="23">
        <v>0</v>
      </c>
      <c r="M58" s="55">
        <f t="shared" si="1"/>
        <v>152964000</v>
      </c>
      <c r="N58" s="55">
        <f t="shared" si="2"/>
        <v>0</v>
      </c>
    </row>
    <row r="59" spans="2:14" ht="19.5" customHeight="1">
      <c r="B59" s="21" t="s">
        <v>112</v>
      </c>
      <c r="C59" s="15" t="s">
        <v>244</v>
      </c>
      <c r="D59" s="15" t="s">
        <v>244</v>
      </c>
      <c r="E59" s="22" t="s">
        <v>179</v>
      </c>
      <c r="F59" s="23">
        <v>117041000</v>
      </c>
      <c r="G59" s="24">
        <v>101132000</v>
      </c>
      <c r="H59" s="25">
        <f t="shared" si="3"/>
        <v>15409000</v>
      </c>
      <c r="I59" s="25">
        <v>116541000</v>
      </c>
      <c r="J59" s="26">
        <v>500000</v>
      </c>
      <c r="K59" s="23">
        <v>701000</v>
      </c>
      <c r="M59" s="55">
        <f t="shared" si="1"/>
        <v>117041000</v>
      </c>
      <c r="N59" s="55">
        <f t="shared" si="2"/>
        <v>0</v>
      </c>
    </row>
    <row r="60" spans="2:14" ht="19.5" customHeight="1">
      <c r="B60" s="21" t="s">
        <v>113</v>
      </c>
      <c r="C60" s="15" t="s">
        <v>244</v>
      </c>
      <c r="D60" s="15" t="s">
        <v>244</v>
      </c>
      <c r="E60" s="22" t="s">
        <v>180</v>
      </c>
      <c r="F60" s="23">
        <v>184947000</v>
      </c>
      <c r="G60" s="24">
        <v>157136200</v>
      </c>
      <c r="H60" s="25">
        <f t="shared" si="3"/>
        <v>27810800</v>
      </c>
      <c r="I60" s="25">
        <v>184947000</v>
      </c>
      <c r="J60" s="26">
        <v>0</v>
      </c>
      <c r="K60" s="23">
        <v>0</v>
      </c>
      <c r="M60" s="55">
        <f t="shared" si="1"/>
        <v>184947000</v>
      </c>
      <c r="N60" s="55">
        <f t="shared" si="2"/>
        <v>0</v>
      </c>
    </row>
    <row r="61" spans="2:14" ht="19.5" customHeight="1">
      <c r="B61" s="21" t="s">
        <v>114</v>
      </c>
      <c r="C61" s="15" t="s">
        <v>244</v>
      </c>
      <c r="D61" s="15" t="s">
        <v>244</v>
      </c>
      <c r="E61" s="22" t="s">
        <v>288</v>
      </c>
      <c r="F61" s="23">
        <v>141532000</v>
      </c>
      <c r="G61" s="24">
        <v>109078000</v>
      </c>
      <c r="H61" s="25">
        <f t="shared" si="3"/>
        <v>32454000</v>
      </c>
      <c r="I61" s="25">
        <v>141532000</v>
      </c>
      <c r="J61" s="26">
        <v>0</v>
      </c>
      <c r="K61" s="23">
        <v>1002000</v>
      </c>
      <c r="M61" s="55">
        <f t="shared" si="1"/>
        <v>141532000</v>
      </c>
      <c r="N61" s="55">
        <f t="shared" si="2"/>
        <v>0</v>
      </c>
    </row>
    <row r="62" spans="2:14" ht="19.5" customHeight="1">
      <c r="B62" s="21" t="s">
        <v>115</v>
      </c>
      <c r="C62" s="15" t="s">
        <v>244</v>
      </c>
      <c r="D62" s="15" t="s">
        <v>244</v>
      </c>
      <c r="E62" s="22" t="s">
        <v>289</v>
      </c>
      <c r="F62" s="23">
        <v>145050000</v>
      </c>
      <c r="G62" s="24">
        <v>122871000</v>
      </c>
      <c r="H62" s="25">
        <f t="shared" si="3"/>
        <v>22179000</v>
      </c>
      <c r="I62" s="25">
        <v>145050000</v>
      </c>
      <c r="J62" s="26">
        <v>0</v>
      </c>
      <c r="K62" s="23">
        <v>0</v>
      </c>
      <c r="M62" s="55">
        <f t="shared" si="1"/>
        <v>145050000</v>
      </c>
      <c r="N62" s="55">
        <f t="shared" si="2"/>
        <v>0</v>
      </c>
    </row>
    <row r="63" spans="2:14" ht="19.5" customHeight="1">
      <c r="B63" s="21" t="s">
        <v>116</v>
      </c>
      <c r="C63" s="15" t="s">
        <v>244</v>
      </c>
      <c r="D63" s="15" t="s">
        <v>244</v>
      </c>
      <c r="E63" s="22" t="s">
        <v>290</v>
      </c>
      <c r="F63" s="23">
        <v>94734000</v>
      </c>
      <c r="G63" s="24">
        <v>80944000</v>
      </c>
      <c r="H63" s="25">
        <f t="shared" si="3"/>
        <v>13790000</v>
      </c>
      <c r="I63" s="25">
        <v>94734000</v>
      </c>
      <c r="J63" s="26">
        <v>0</v>
      </c>
      <c r="K63" s="23">
        <v>1850000</v>
      </c>
      <c r="M63" s="55">
        <f t="shared" si="1"/>
        <v>94734000</v>
      </c>
      <c r="N63" s="55">
        <f t="shared" si="2"/>
        <v>0</v>
      </c>
    </row>
    <row r="64" spans="2:14" ht="19.5" customHeight="1">
      <c r="B64" s="21" t="s">
        <v>117</v>
      </c>
      <c r="C64" s="15" t="s">
        <v>244</v>
      </c>
      <c r="D64" s="15" t="s">
        <v>244</v>
      </c>
      <c r="E64" s="22" t="s">
        <v>291</v>
      </c>
      <c r="F64" s="23">
        <v>110075000</v>
      </c>
      <c r="G64" s="24">
        <v>98306000</v>
      </c>
      <c r="H64" s="25">
        <f t="shared" si="3"/>
        <v>11769000</v>
      </c>
      <c r="I64" s="25">
        <v>110075000</v>
      </c>
      <c r="J64" s="26">
        <v>0</v>
      </c>
      <c r="K64" s="23">
        <v>6000</v>
      </c>
      <c r="M64" s="55">
        <f t="shared" si="1"/>
        <v>110075000</v>
      </c>
      <c r="N64" s="55">
        <f t="shared" si="2"/>
        <v>0</v>
      </c>
    </row>
    <row r="65" spans="2:14" ht="19.5" customHeight="1">
      <c r="B65" s="21" t="s">
        <v>118</v>
      </c>
      <c r="C65" s="15" t="s">
        <v>244</v>
      </c>
      <c r="D65" s="15" t="s">
        <v>244</v>
      </c>
      <c r="E65" s="22" t="s">
        <v>292</v>
      </c>
      <c r="F65" s="23">
        <v>128413000</v>
      </c>
      <c r="G65" s="24">
        <v>111585000</v>
      </c>
      <c r="H65" s="25">
        <f t="shared" si="3"/>
        <v>16828000</v>
      </c>
      <c r="I65" s="25">
        <v>128413000</v>
      </c>
      <c r="J65" s="26">
        <v>0</v>
      </c>
      <c r="K65" s="23">
        <v>2100000</v>
      </c>
      <c r="M65" s="55">
        <f t="shared" si="1"/>
        <v>128413000</v>
      </c>
      <c r="N65" s="55">
        <f t="shared" si="2"/>
        <v>0</v>
      </c>
    </row>
    <row r="66" spans="2:14" ht="19.5" customHeight="1">
      <c r="B66" s="21" t="s">
        <v>119</v>
      </c>
      <c r="C66" s="15" t="s">
        <v>244</v>
      </c>
      <c r="D66" s="15" t="s">
        <v>244</v>
      </c>
      <c r="E66" s="22" t="s">
        <v>293</v>
      </c>
      <c r="F66" s="23">
        <v>91463000</v>
      </c>
      <c r="G66" s="24">
        <v>84395000</v>
      </c>
      <c r="H66" s="25">
        <f t="shared" si="3"/>
        <v>7068000</v>
      </c>
      <c r="I66" s="25">
        <v>91463000</v>
      </c>
      <c r="J66" s="26">
        <v>0</v>
      </c>
      <c r="K66" s="23">
        <v>0</v>
      </c>
      <c r="M66" s="55">
        <f t="shared" si="1"/>
        <v>91463000</v>
      </c>
      <c r="N66" s="55">
        <f t="shared" si="2"/>
        <v>0</v>
      </c>
    </row>
    <row r="67" spans="2:14" ht="19.5" customHeight="1">
      <c r="B67" s="21" t="s">
        <v>120</v>
      </c>
      <c r="C67" s="15" t="s">
        <v>244</v>
      </c>
      <c r="D67" s="15" t="s">
        <v>244</v>
      </c>
      <c r="E67" s="22" t="s">
        <v>181</v>
      </c>
      <c r="F67" s="23">
        <v>113787000</v>
      </c>
      <c r="G67" s="24">
        <v>100947000</v>
      </c>
      <c r="H67" s="25">
        <f t="shared" si="3"/>
        <v>12840000</v>
      </c>
      <c r="I67" s="25">
        <v>113787000</v>
      </c>
      <c r="J67" s="26">
        <v>0</v>
      </c>
      <c r="K67" s="23">
        <v>0</v>
      </c>
      <c r="M67" s="55">
        <f t="shared" si="1"/>
        <v>113787000</v>
      </c>
      <c r="N67" s="55">
        <f t="shared" si="2"/>
        <v>0</v>
      </c>
    </row>
    <row r="68" spans="2:14" ht="19.5" customHeight="1">
      <c r="B68" s="21" t="s">
        <v>121</v>
      </c>
      <c r="C68" s="15" t="s">
        <v>244</v>
      </c>
      <c r="D68" s="15" t="s">
        <v>244</v>
      </c>
      <c r="E68" s="22" t="s">
        <v>182</v>
      </c>
      <c r="F68" s="23">
        <v>68936000</v>
      </c>
      <c r="G68" s="24">
        <v>62515000</v>
      </c>
      <c r="H68" s="25">
        <f t="shared" si="3"/>
        <v>6421000</v>
      </c>
      <c r="I68" s="25">
        <v>68936000</v>
      </c>
      <c r="J68" s="26">
        <v>0</v>
      </c>
      <c r="K68" s="23">
        <v>0</v>
      </c>
      <c r="M68" s="55">
        <f t="shared" si="1"/>
        <v>68936000</v>
      </c>
      <c r="N68" s="55">
        <f t="shared" si="2"/>
        <v>0</v>
      </c>
    </row>
    <row r="69" spans="2:14" ht="19.5" customHeight="1">
      <c r="B69" s="21" t="s">
        <v>122</v>
      </c>
      <c r="C69" s="15" t="s">
        <v>244</v>
      </c>
      <c r="D69" s="15" t="s">
        <v>244</v>
      </c>
      <c r="E69" s="22" t="s">
        <v>294</v>
      </c>
      <c r="F69" s="23">
        <v>94097000</v>
      </c>
      <c r="G69" s="24">
        <v>76789000</v>
      </c>
      <c r="H69" s="25">
        <f t="shared" si="3"/>
        <v>17308000</v>
      </c>
      <c r="I69" s="25">
        <v>94097000</v>
      </c>
      <c r="J69" s="26">
        <v>0</v>
      </c>
      <c r="K69" s="23">
        <v>0</v>
      </c>
      <c r="M69" s="55">
        <f t="shared" si="1"/>
        <v>94097000</v>
      </c>
      <c r="N69" s="55">
        <f t="shared" si="2"/>
        <v>0</v>
      </c>
    </row>
    <row r="70" spans="2:14" ht="19.5" customHeight="1">
      <c r="B70" s="21" t="s">
        <v>123</v>
      </c>
      <c r="C70" s="15" t="s">
        <v>244</v>
      </c>
      <c r="D70" s="15" t="s">
        <v>244</v>
      </c>
      <c r="E70" s="22" t="s">
        <v>183</v>
      </c>
      <c r="F70" s="23">
        <v>95782000</v>
      </c>
      <c r="G70" s="24">
        <v>85246000</v>
      </c>
      <c r="H70" s="25">
        <f t="shared" si="3"/>
        <v>10536000</v>
      </c>
      <c r="I70" s="25">
        <v>95782000</v>
      </c>
      <c r="J70" s="26">
        <v>0</v>
      </c>
      <c r="K70" s="23">
        <v>0</v>
      </c>
      <c r="M70" s="55">
        <f t="shared" si="1"/>
        <v>95782000</v>
      </c>
      <c r="N70" s="55">
        <f t="shared" si="2"/>
        <v>0</v>
      </c>
    </row>
    <row r="71" spans="2:14" ht="19.5" customHeight="1">
      <c r="B71" s="21" t="s">
        <v>124</v>
      </c>
      <c r="C71" s="15" t="s">
        <v>244</v>
      </c>
      <c r="D71" s="15" t="s">
        <v>244</v>
      </c>
      <c r="E71" s="22" t="s">
        <v>184</v>
      </c>
      <c r="F71" s="23">
        <v>98215000</v>
      </c>
      <c r="G71" s="24">
        <v>87774000</v>
      </c>
      <c r="H71" s="25">
        <f t="shared" si="3"/>
        <v>10441000</v>
      </c>
      <c r="I71" s="25">
        <v>98215000</v>
      </c>
      <c r="J71" s="26">
        <v>0</v>
      </c>
      <c r="K71" s="23">
        <v>0</v>
      </c>
      <c r="M71" s="55">
        <f t="shared" si="1"/>
        <v>98215000</v>
      </c>
      <c r="N71" s="55">
        <f t="shared" si="2"/>
        <v>0</v>
      </c>
    </row>
    <row r="72" spans="2:14" ht="19.5" customHeight="1">
      <c r="B72" s="21" t="s">
        <v>125</v>
      </c>
      <c r="C72" s="15" t="s">
        <v>244</v>
      </c>
      <c r="D72" s="15" t="s">
        <v>244</v>
      </c>
      <c r="E72" s="22" t="s">
        <v>295</v>
      </c>
      <c r="F72" s="23">
        <v>111427000</v>
      </c>
      <c r="G72" s="24">
        <v>101219000</v>
      </c>
      <c r="H72" s="25">
        <f t="shared" si="3"/>
        <v>10008000</v>
      </c>
      <c r="I72" s="25">
        <v>111227000</v>
      </c>
      <c r="J72" s="26">
        <v>200000</v>
      </c>
      <c r="K72" s="23">
        <v>1501000</v>
      </c>
      <c r="M72" s="55">
        <f t="shared" si="1"/>
        <v>111427000</v>
      </c>
      <c r="N72" s="55">
        <f t="shared" si="2"/>
        <v>0</v>
      </c>
    </row>
    <row r="73" spans="2:14" ht="19.5" customHeight="1">
      <c r="B73" s="21" t="s">
        <v>126</v>
      </c>
      <c r="C73" s="15" t="s">
        <v>244</v>
      </c>
      <c r="D73" s="15" t="s">
        <v>244</v>
      </c>
      <c r="E73" s="22" t="s">
        <v>296</v>
      </c>
      <c r="F73" s="23">
        <v>116216000</v>
      </c>
      <c r="G73" s="24">
        <v>107937000</v>
      </c>
      <c r="H73" s="25">
        <f t="shared" si="3"/>
        <v>8279000</v>
      </c>
      <c r="I73" s="25">
        <v>116216000</v>
      </c>
      <c r="J73" s="26">
        <v>0</v>
      </c>
      <c r="K73" s="23">
        <v>0</v>
      </c>
      <c r="M73" s="55">
        <f t="shared" si="1"/>
        <v>116216000</v>
      </c>
      <c r="N73" s="55">
        <f t="shared" si="2"/>
        <v>0</v>
      </c>
    </row>
    <row r="74" spans="2:14" ht="19.5" customHeight="1">
      <c r="B74" s="21" t="s">
        <v>127</v>
      </c>
      <c r="C74" s="15" t="s">
        <v>244</v>
      </c>
      <c r="D74" s="15" t="s">
        <v>244</v>
      </c>
      <c r="E74" s="22" t="s">
        <v>297</v>
      </c>
      <c r="F74" s="23">
        <v>142505000</v>
      </c>
      <c r="G74" s="24">
        <v>122502500</v>
      </c>
      <c r="H74" s="25">
        <f t="shared" si="3"/>
        <v>20002500</v>
      </c>
      <c r="I74" s="25">
        <v>142505000</v>
      </c>
      <c r="J74" s="26">
        <v>0</v>
      </c>
      <c r="K74" s="23">
        <v>0</v>
      </c>
      <c r="M74" s="55">
        <f t="shared" si="1"/>
        <v>142505000</v>
      </c>
      <c r="N74" s="55">
        <f t="shared" si="2"/>
        <v>0</v>
      </c>
    </row>
    <row r="75" spans="2:14" ht="19.5" customHeight="1">
      <c r="B75" s="21" t="s">
        <v>128</v>
      </c>
      <c r="C75" s="15" t="s">
        <v>244</v>
      </c>
      <c r="D75" s="15" t="s">
        <v>244</v>
      </c>
      <c r="E75" s="22" t="s">
        <v>298</v>
      </c>
      <c r="F75" s="23">
        <v>44643000</v>
      </c>
      <c r="G75" s="24">
        <v>36069000</v>
      </c>
      <c r="H75" s="25">
        <f t="shared" si="3"/>
        <v>8359000</v>
      </c>
      <c r="I75" s="25">
        <v>44428000</v>
      </c>
      <c r="J75" s="26">
        <v>215000</v>
      </c>
      <c r="K75" s="23">
        <v>1502000</v>
      </c>
      <c r="M75" s="55">
        <f t="shared" si="1"/>
        <v>44643000</v>
      </c>
      <c r="N75" s="55">
        <f t="shared" si="2"/>
        <v>0</v>
      </c>
    </row>
    <row r="76" spans="2:14" ht="19.5" customHeight="1">
      <c r="B76" s="21" t="s">
        <v>129</v>
      </c>
      <c r="C76" s="15" t="s">
        <v>244</v>
      </c>
      <c r="D76" s="15" t="s">
        <v>244</v>
      </c>
      <c r="E76" s="22" t="s">
        <v>185</v>
      </c>
      <c r="F76" s="23">
        <v>52612000</v>
      </c>
      <c r="G76" s="24">
        <v>48091500</v>
      </c>
      <c r="H76" s="25">
        <f t="shared" si="3"/>
        <v>4520500</v>
      </c>
      <c r="I76" s="25">
        <v>52612000</v>
      </c>
      <c r="J76" s="26">
        <v>0</v>
      </c>
      <c r="K76" s="23">
        <v>0</v>
      </c>
      <c r="M76" s="55">
        <f t="shared" si="1"/>
        <v>52612000</v>
      </c>
      <c r="N76" s="55">
        <f t="shared" si="2"/>
        <v>0</v>
      </c>
    </row>
    <row r="77" spans="2:14" ht="19.5" customHeight="1">
      <c r="B77" s="21" t="s">
        <v>130</v>
      </c>
      <c r="C77" s="15" t="s">
        <v>244</v>
      </c>
      <c r="D77" s="15" t="s">
        <v>244</v>
      </c>
      <c r="E77" s="22" t="s">
        <v>186</v>
      </c>
      <c r="F77" s="23">
        <v>41792000</v>
      </c>
      <c r="G77" s="24">
        <v>38700000</v>
      </c>
      <c r="H77" s="25">
        <f t="shared" si="3"/>
        <v>3092000</v>
      </c>
      <c r="I77" s="25">
        <v>41792000</v>
      </c>
      <c r="J77" s="26">
        <v>0</v>
      </c>
      <c r="K77" s="23">
        <v>12000000</v>
      </c>
      <c r="M77" s="55">
        <f t="shared" si="1"/>
        <v>41792000</v>
      </c>
      <c r="N77" s="55">
        <f t="shared" si="2"/>
        <v>0</v>
      </c>
    </row>
    <row r="78" spans="2:14" ht="19.5" customHeight="1">
      <c r="B78" s="21" t="s">
        <v>131</v>
      </c>
      <c r="C78" s="15" t="s">
        <v>244</v>
      </c>
      <c r="D78" s="15" t="s">
        <v>244</v>
      </c>
      <c r="E78" s="22" t="s">
        <v>187</v>
      </c>
      <c r="F78" s="23">
        <v>63468000</v>
      </c>
      <c r="G78" s="24">
        <v>60201500</v>
      </c>
      <c r="H78" s="25">
        <f t="shared" si="3"/>
        <v>2966500</v>
      </c>
      <c r="I78" s="25">
        <v>63168000</v>
      </c>
      <c r="J78" s="26">
        <v>300000</v>
      </c>
      <c r="K78" s="23">
        <v>700000</v>
      </c>
      <c r="M78" s="55">
        <f t="shared" si="1"/>
        <v>63468000</v>
      </c>
      <c r="N78" s="55">
        <f t="shared" si="2"/>
        <v>0</v>
      </c>
    </row>
    <row r="79" spans="2:14" ht="19.5" customHeight="1">
      <c r="B79" s="21" t="s">
        <v>132</v>
      </c>
      <c r="C79" s="15" t="s">
        <v>244</v>
      </c>
      <c r="D79" s="15" t="s">
        <v>244</v>
      </c>
      <c r="E79" s="22" t="s">
        <v>188</v>
      </c>
      <c r="F79" s="23">
        <v>60099000</v>
      </c>
      <c r="G79" s="24">
        <v>54301000</v>
      </c>
      <c r="H79" s="25">
        <f t="shared" si="3"/>
        <v>5798000</v>
      </c>
      <c r="I79" s="25">
        <v>60099000</v>
      </c>
      <c r="J79" s="26">
        <v>0</v>
      </c>
      <c r="K79" s="23">
        <v>0</v>
      </c>
      <c r="M79" s="55">
        <f t="shared" si="1"/>
        <v>60099000</v>
      </c>
      <c r="N79" s="55">
        <f t="shared" si="2"/>
        <v>0</v>
      </c>
    </row>
    <row r="80" spans="2:14" ht="19.5" customHeight="1">
      <c r="B80" s="21" t="s">
        <v>133</v>
      </c>
      <c r="C80" s="15" t="s">
        <v>244</v>
      </c>
      <c r="D80" s="15" t="s">
        <v>244</v>
      </c>
      <c r="E80" s="22" t="s">
        <v>189</v>
      </c>
      <c r="F80" s="23">
        <v>49185000</v>
      </c>
      <c r="G80" s="24">
        <v>43137000</v>
      </c>
      <c r="H80" s="25">
        <f t="shared" si="3"/>
        <v>6048000</v>
      </c>
      <c r="I80" s="25">
        <v>49185000</v>
      </c>
      <c r="J80" s="26">
        <v>0</v>
      </c>
      <c r="K80" s="23">
        <v>1100000</v>
      </c>
      <c r="M80" s="55">
        <f t="shared" si="1"/>
        <v>49185000</v>
      </c>
      <c r="N80" s="55">
        <f t="shared" si="2"/>
        <v>0</v>
      </c>
    </row>
    <row r="81" spans="2:14" ht="19.5" customHeight="1">
      <c r="B81" s="21" t="s">
        <v>134</v>
      </c>
      <c r="C81" s="15" t="s">
        <v>244</v>
      </c>
      <c r="D81" s="15" t="s">
        <v>244</v>
      </c>
      <c r="E81" s="22" t="s">
        <v>190</v>
      </c>
      <c r="F81" s="23">
        <v>54161000</v>
      </c>
      <c r="G81" s="24">
        <v>48719000</v>
      </c>
      <c r="H81" s="25">
        <f t="shared" si="3"/>
        <v>5442000</v>
      </c>
      <c r="I81" s="25">
        <v>54161000</v>
      </c>
      <c r="J81" s="26">
        <v>0</v>
      </c>
      <c r="K81" s="23">
        <v>100000</v>
      </c>
      <c r="M81" s="55">
        <f t="shared" si="1"/>
        <v>54161000</v>
      </c>
      <c r="N81" s="55">
        <f t="shared" si="2"/>
        <v>0</v>
      </c>
    </row>
    <row r="82" spans="2:14" ht="19.5" customHeight="1">
      <c r="B82" s="21" t="s">
        <v>135</v>
      </c>
      <c r="C82" s="15" t="s">
        <v>244</v>
      </c>
      <c r="D82" s="15" t="s">
        <v>244</v>
      </c>
      <c r="E82" s="22" t="s">
        <v>191</v>
      </c>
      <c r="F82" s="23">
        <v>67044000</v>
      </c>
      <c r="G82" s="24">
        <v>61476000</v>
      </c>
      <c r="H82" s="25">
        <f t="shared" si="3"/>
        <v>5568000</v>
      </c>
      <c r="I82" s="25">
        <v>67044000</v>
      </c>
      <c r="J82" s="26">
        <v>0</v>
      </c>
      <c r="K82" s="23">
        <v>4000000</v>
      </c>
      <c r="M82" s="55">
        <f t="shared" si="1"/>
        <v>67044000</v>
      </c>
      <c r="N82" s="55">
        <f t="shared" si="2"/>
        <v>0</v>
      </c>
    </row>
    <row r="83" spans="2:14" ht="19.5" customHeight="1">
      <c r="B83" s="21" t="s">
        <v>136</v>
      </c>
      <c r="C83" s="15" t="s">
        <v>244</v>
      </c>
      <c r="D83" s="15" t="s">
        <v>244</v>
      </c>
      <c r="E83" s="22" t="s">
        <v>192</v>
      </c>
      <c r="F83" s="23">
        <v>51060000</v>
      </c>
      <c r="G83" s="24">
        <v>47359000</v>
      </c>
      <c r="H83" s="25">
        <f t="shared" si="3"/>
        <v>3701000</v>
      </c>
      <c r="I83" s="25">
        <v>51060000</v>
      </c>
      <c r="J83" s="26">
        <v>0</v>
      </c>
      <c r="K83" s="23">
        <v>0</v>
      </c>
      <c r="M83" s="55">
        <f t="shared" si="1"/>
        <v>51060000</v>
      </c>
      <c r="N83" s="55">
        <f t="shared" si="2"/>
        <v>0</v>
      </c>
    </row>
    <row r="84" spans="2:14" ht="19.5" customHeight="1">
      <c r="B84" s="21" t="s">
        <v>137</v>
      </c>
      <c r="C84" s="15" t="s">
        <v>244</v>
      </c>
      <c r="D84" s="15" t="s">
        <v>244</v>
      </c>
      <c r="E84" s="22" t="s">
        <v>193</v>
      </c>
      <c r="F84" s="23">
        <v>44919000</v>
      </c>
      <c r="G84" s="24">
        <v>42912000</v>
      </c>
      <c r="H84" s="25">
        <f t="shared" si="3"/>
        <v>2007000</v>
      </c>
      <c r="I84" s="25">
        <v>44919000</v>
      </c>
      <c r="J84" s="26">
        <v>0</v>
      </c>
      <c r="K84" s="23">
        <v>0</v>
      </c>
      <c r="M84" s="55">
        <f t="shared" si="1"/>
        <v>44919000</v>
      </c>
      <c r="N84" s="55">
        <f t="shared" si="2"/>
        <v>0</v>
      </c>
    </row>
    <row r="85" spans="2:14" ht="19.5" customHeight="1">
      <c r="B85" s="21" t="s">
        <v>138</v>
      </c>
      <c r="C85" s="15" t="s">
        <v>244</v>
      </c>
      <c r="D85" s="15" t="s">
        <v>244</v>
      </c>
      <c r="E85" s="22" t="s">
        <v>194</v>
      </c>
      <c r="F85" s="23">
        <v>45867000</v>
      </c>
      <c r="G85" s="24">
        <v>41832000</v>
      </c>
      <c r="H85" s="25">
        <f t="shared" si="3"/>
        <v>4035000</v>
      </c>
      <c r="I85" s="25">
        <v>45867000</v>
      </c>
      <c r="J85" s="26">
        <v>0</v>
      </c>
      <c r="K85" s="23">
        <v>8000000</v>
      </c>
      <c r="M85" s="55">
        <f t="shared" si="1"/>
        <v>45867000</v>
      </c>
      <c r="N85" s="55">
        <f t="shared" si="2"/>
        <v>0</v>
      </c>
    </row>
    <row r="86" spans="2:14" ht="19.5" customHeight="1">
      <c r="B86" s="21" t="s">
        <v>139</v>
      </c>
      <c r="C86" s="15" t="s">
        <v>244</v>
      </c>
      <c r="D86" s="15" t="s">
        <v>244</v>
      </c>
      <c r="E86" s="22" t="s">
        <v>195</v>
      </c>
      <c r="F86" s="23">
        <v>39333000</v>
      </c>
      <c r="G86" s="24">
        <v>36878000</v>
      </c>
      <c r="H86" s="25">
        <f aca="true" t="shared" si="4" ref="H86:H116">I86-G86</f>
        <v>2255000</v>
      </c>
      <c r="I86" s="25">
        <v>39133000</v>
      </c>
      <c r="J86" s="26">
        <v>200000</v>
      </c>
      <c r="K86" s="23">
        <v>400000</v>
      </c>
      <c r="M86" s="55">
        <f t="shared" si="1"/>
        <v>39333000</v>
      </c>
      <c r="N86" s="55">
        <f t="shared" si="2"/>
        <v>0</v>
      </c>
    </row>
    <row r="87" spans="2:14" ht="19.5" customHeight="1">
      <c r="B87" s="21" t="s">
        <v>140</v>
      </c>
      <c r="C87" s="15" t="s">
        <v>244</v>
      </c>
      <c r="D87" s="15" t="s">
        <v>244</v>
      </c>
      <c r="E87" s="22" t="s">
        <v>196</v>
      </c>
      <c r="F87" s="23">
        <v>49154000</v>
      </c>
      <c r="G87" s="24">
        <v>46594400</v>
      </c>
      <c r="H87" s="25">
        <f t="shared" si="4"/>
        <v>2559600</v>
      </c>
      <c r="I87" s="25">
        <v>49154000</v>
      </c>
      <c r="J87" s="26">
        <v>0</v>
      </c>
      <c r="K87" s="23">
        <v>0</v>
      </c>
      <c r="M87" s="55">
        <f aca="true" t="shared" si="5" ref="M87:M116">I87+J87</f>
        <v>49154000</v>
      </c>
      <c r="N87" s="55">
        <f aca="true" t="shared" si="6" ref="N87:N117">M87-F87</f>
        <v>0</v>
      </c>
    </row>
    <row r="88" spans="2:14" ht="19.5" customHeight="1">
      <c r="B88" s="21" t="s">
        <v>141</v>
      </c>
      <c r="C88" s="15" t="s">
        <v>244</v>
      </c>
      <c r="D88" s="15" t="s">
        <v>244</v>
      </c>
      <c r="E88" s="22" t="s">
        <v>197</v>
      </c>
      <c r="F88" s="23">
        <v>77806000</v>
      </c>
      <c r="G88" s="24">
        <v>74538500</v>
      </c>
      <c r="H88" s="25">
        <f t="shared" si="4"/>
        <v>3267500</v>
      </c>
      <c r="I88" s="25">
        <v>77806000</v>
      </c>
      <c r="J88" s="26">
        <v>0</v>
      </c>
      <c r="K88" s="23">
        <v>0</v>
      </c>
      <c r="M88" s="55">
        <f t="shared" si="5"/>
        <v>77806000</v>
      </c>
      <c r="N88" s="55">
        <f t="shared" si="6"/>
        <v>0</v>
      </c>
    </row>
    <row r="89" spans="2:14" ht="19.5" customHeight="1">
      <c r="B89" s="21" t="s">
        <v>142</v>
      </c>
      <c r="C89" s="15" t="s">
        <v>244</v>
      </c>
      <c r="D89" s="15" t="s">
        <v>244</v>
      </c>
      <c r="E89" s="22" t="s">
        <v>198</v>
      </c>
      <c r="F89" s="23">
        <v>43509000</v>
      </c>
      <c r="G89" s="24">
        <v>39942000</v>
      </c>
      <c r="H89" s="25">
        <f t="shared" si="4"/>
        <v>3567000</v>
      </c>
      <c r="I89" s="25">
        <v>43509000</v>
      </c>
      <c r="J89" s="26">
        <v>0</v>
      </c>
      <c r="K89" s="23">
        <v>0</v>
      </c>
      <c r="M89" s="55">
        <f t="shared" si="5"/>
        <v>43509000</v>
      </c>
      <c r="N89" s="55">
        <f t="shared" si="6"/>
        <v>0</v>
      </c>
    </row>
    <row r="90" spans="2:14" ht="19.5" customHeight="1">
      <c r="B90" s="21" t="s">
        <v>143</v>
      </c>
      <c r="C90" s="15" t="s">
        <v>244</v>
      </c>
      <c r="D90" s="15" t="s">
        <v>244</v>
      </c>
      <c r="E90" s="22" t="s">
        <v>199</v>
      </c>
      <c r="F90" s="23">
        <v>39279000</v>
      </c>
      <c r="G90" s="24">
        <v>36111750</v>
      </c>
      <c r="H90" s="25">
        <f t="shared" si="4"/>
        <v>3167250</v>
      </c>
      <c r="I90" s="25">
        <v>39279000</v>
      </c>
      <c r="J90" s="26">
        <v>0</v>
      </c>
      <c r="K90" s="23">
        <v>0</v>
      </c>
      <c r="M90" s="55">
        <f t="shared" si="5"/>
        <v>39279000</v>
      </c>
      <c r="N90" s="55">
        <f t="shared" si="6"/>
        <v>0</v>
      </c>
    </row>
    <row r="91" spans="2:14" ht="19.5" customHeight="1">
      <c r="B91" s="21" t="s">
        <v>144</v>
      </c>
      <c r="C91" s="15" t="s">
        <v>244</v>
      </c>
      <c r="D91" s="15" t="s">
        <v>244</v>
      </c>
      <c r="E91" s="22" t="s">
        <v>200</v>
      </c>
      <c r="F91" s="23">
        <v>35774000</v>
      </c>
      <c r="G91" s="24">
        <v>34235000</v>
      </c>
      <c r="H91" s="25">
        <f t="shared" si="4"/>
        <v>1539000</v>
      </c>
      <c r="I91" s="25">
        <v>35774000</v>
      </c>
      <c r="J91" s="26">
        <v>0</v>
      </c>
      <c r="K91" s="23">
        <v>0</v>
      </c>
      <c r="M91" s="55">
        <f t="shared" si="5"/>
        <v>35774000</v>
      </c>
      <c r="N91" s="55">
        <f t="shared" si="6"/>
        <v>0</v>
      </c>
    </row>
    <row r="92" spans="2:14" ht="19.5" customHeight="1">
      <c r="B92" s="21" t="s">
        <v>145</v>
      </c>
      <c r="C92" s="15" t="s">
        <v>244</v>
      </c>
      <c r="D92" s="15" t="s">
        <v>244</v>
      </c>
      <c r="E92" s="22" t="s">
        <v>201</v>
      </c>
      <c r="F92" s="23">
        <v>34273000</v>
      </c>
      <c r="G92" s="24">
        <v>32577000</v>
      </c>
      <c r="H92" s="25">
        <f t="shared" si="4"/>
        <v>1696000</v>
      </c>
      <c r="I92" s="25">
        <v>34273000</v>
      </c>
      <c r="J92" s="26">
        <v>0</v>
      </c>
      <c r="K92" s="23">
        <v>0</v>
      </c>
      <c r="M92" s="55">
        <f t="shared" si="5"/>
        <v>34273000</v>
      </c>
      <c r="N92" s="55">
        <f t="shared" si="6"/>
        <v>0</v>
      </c>
    </row>
    <row r="93" spans="2:14" ht="19.5" customHeight="1">
      <c r="B93" s="21" t="s">
        <v>146</v>
      </c>
      <c r="C93" s="15" t="s">
        <v>244</v>
      </c>
      <c r="D93" s="15" t="s">
        <v>244</v>
      </c>
      <c r="E93" s="22" t="s">
        <v>202</v>
      </c>
      <c r="F93" s="23">
        <v>36426000</v>
      </c>
      <c r="G93" s="24">
        <v>35359500</v>
      </c>
      <c r="H93" s="25">
        <f t="shared" si="4"/>
        <v>1066500</v>
      </c>
      <c r="I93" s="25">
        <v>36426000</v>
      </c>
      <c r="J93" s="26">
        <v>0</v>
      </c>
      <c r="K93" s="23">
        <v>0</v>
      </c>
      <c r="M93" s="55">
        <f t="shared" si="5"/>
        <v>36426000</v>
      </c>
      <c r="N93" s="55">
        <f t="shared" si="6"/>
        <v>0</v>
      </c>
    </row>
    <row r="94" spans="2:14" ht="19.5" customHeight="1">
      <c r="B94" s="21" t="s">
        <v>147</v>
      </c>
      <c r="C94" s="15" t="s">
        <v>244</v>
      </c>
      <c r="D94" s="15" t="s">
        <v>244</v>
      </c>
      <c r="E94" s="22" t="s">
        <v>203</v>
      </c>
      <c r="F94" s="23">
        <v>33364000</v>
      </c>
      <c r="G94" s="24">
        <v>31742000</v>
      </c>
      <c r="H94" s="25">
        <f t="shared" si="4"/>
        <v>1572000</v>
      </c>
      <c r="I94" s="25">
        <v>33314000</v>
      </c>
      <c r="J94" s="26">
        <v>50000</v>
      </c>
      <c r="K94" s="23">
        <v>50000</v>
      </c>
      <c r="M94" s="55">
        <f t="shared" si="5"/>
        <v>33364000</v>
      </c>
      <c r="N94" s="55">
        <f t="shared" si="6"/>
        <v>0</v>
      </c>
    </row>
    <row r="95" spans="2:14" ht="19.5" customHeight="1">
      <c r="B95" s="21" t="s">
        <v>148</v>
      </c>
      <c r="C95" s="15" t="s">
        <v>244</v>
      </c>
      <c r="D95" s="15" t="s">
        <v>244</v>
      </c>
      <c r="E95" s="22" t="s">
        <v>204</v>
      </c>
      <c r="F95" s="23">
        <v>38567000</v>
      </c>
      <c r="G95" s="24">
        <v>36573000</v>
      </c>
      <c r="H95" s="25">
        <f t="shared" si="4"/>
        <v>1994000</v>
      </c>
      <c r="I95" s="25">
        <v>38567000</v>
      </c>
      <c r="J95" s="26">
        <v>0</v>
      </c>
      <c r="K95" s="23">
        <v>0</v>
      </c>
      <c r="M95" s="55">
        <f t="shared" si="5"/>
        <v>38567000</v>
      </c>
      <c r="N95" s="55">
        <f t="shared" si="6"/>
        <v>0</v>
      </c>
    </row>
    <row r="96" spans="2:14" ht="19.5" customHeight="1">
      <c r="B96" s="21" t="s">
        <v>149</v>
      </c>
      <c r="C96" s="15" t="s">
        <v>244</v>
      </c>
      <c r="D96" s="15" t="s">
        <v>244</v>
      </c>
      <c r="E96" s="22" t="s">
        <v>205</v>
      </c>
      <c r="F96" s="23">
        <v>52504000</v>
      </c>
      <c r="G96" s="24">
        <v>49631000</v>
      </c>
      <c r="H96" s="25">
        <f t="shared" si="4"/>
        <v>2873000</v>
      </c>
      <c r="I96" s="25">
        <v>52504000</v>
      </c>
      <c r="J96" s="26">
        <v>0</v>
      </c>
      <c r="K96" s="23">
        <v>0</v>
      </c>
      <c r="M96" s="55">
        <f t="shared" si="5"/>
        <v>52504000</v>
      </c>
      <c r="N96" s="55">
        <f t="shared" si="6"/>
        <v>0</v>
      </c>
    </row>
    <row r="97" spans="2:14" ht="19.5" customHeight="1">
      <c r="B97" s="21" t="s">
        <v>150</v>
      </c>
      <c r="C97" s="15" t="s">
        <v>244</v>
      </c>
      <c r="D97" s="15" t="s">
        <v>244</v>
      </c>
      <c r="E97" s="22" t="s">
        <v>206</v>
      </c>
      <c r="F97" s="23">
        <v>32903000</v>
      </c>
      <c r="G97" s="24">
        <v>31250500</v>
      </c>
      <c r="H97" s="25">
        <f t="shared" si="4"/>
        <v>1602500</v>
      </c>
      <c r="I97" s="25">
        <v>32853000</v>
      </c>
      <c r="J97" s="26">
        <v>50000</v>
      </c>
      <c r="K97" s="23">
        <v>751000</v>
      </c>
      <c r="M97" s="55">
        <f t="shared" si="5"/>
        <v>32903000</v>
      </c>
      <c r="N97" s="55">
        <f t="shared" si="6"/>
        <v>0</v>
      </c>
    </row>
    <row r="98" spans="2:14" ht="19.5" customHeight="1">
      <c r="B98" s="21" t="s">
        <v>151</v>
      </c>
      <c r="C98" s="15" t="s">
        <v>244</v>
      </c>
      <c r="D98" s="15" t="s">
        <v>244</v>
      </c>
      <c r="E98" s="22" t="s">
        <v>207</v>
      </c>
      <c r="F98" s="23">
        <v>40858000</v>
      </c>
      <c r="G98" s="24">
        <v>38542300</v>
      </c>
      <c r="H98" s="25">
        <f t="shared" si="4"/>
        <v>2315700</v>
      </c>
      <c r="I98" s="25">
        <v>40858000</v>
      </c>
      <c r="J98" s="26">
        <v>0</v>
      </c>
      <c r="K98" s="23">
        <v>1200000</v>
      </c>
      <c r="M98" s="55">
        <f t="shared" si="5"/>
        <v>40858000</v>
      </c>
      <c r="N98" s="55">
        <f t="shared" si="6"/>
        <v>0</v>
      </c>
    </row>
    <row r="99" spans="2:14" ht="19.5" customHeight="1">
      <c r="B99" s="21" t="s">
        <v>152</v>
      </c>
      <c r="C99" s="15" t="s">
        <v>244</v>
      </c>
      <c r="D99" s="15" t="s">
        <v>244</v>
      </c>
      <c r="E99" s="22" t="s">
        <v>208</v>
      </c>
      <c r="F99" s="23">
        <v>34027000</v>
      </c>
      <c r="G99" s="24">
        <v>32750000</v>
      </c>
      <c r="H99" s="25">
        <f t="shared" si="4"/>
        <v>1277000</v>
      </c>
      <c r="I99" s="25">
        <v>34027000</v>
      </c>
      <c r="J99" s="26">
        <v>0</v>
      </c>
      <c r="K99" s="23">
        <v>500000</v>
      </c>
      <c r="M99" s="55">
        <f t="shared" si="5"/>
        <v>34027000</v>
      </c>
      <c r="N99" s="55">
        <f t="shared" si="6"/>
        <v>0</v>
      </c>
    </row>
    <row r="100" spans="2:14" ht="19.5" customHeight="1">
      <c r="B100" s="21" t="s">
        <v>153</v>
      </c>
      <c r="C100" s="15" t="s">
        <v>244</v>
      </c>
      <c r="D100" s="15" t="s">
        <v>244</v>
      </c>
      <c r="E100" s="22" t="s">
        <v>209</v>
      </c>
      <c r="F100" s="23">
        <v>39569000</v>
      </c>
      <c r="G100" s="24">
        <v>36640000</v>
      </c>
      <c r="H100" s="25">
        <f t="shared" si="4"/>
        <v>2929000</v>
      </c>
      <c r="I100" s="25">
        <v>39569000</v>
      </c>
      <c r="J100" s="26">
        <v>0</v>
      </c>
      <c r="K100" s="23">
        <v>0</v>
      </c>
      <c r="M100" s="55">
        <f t="shared" si="5"/>
        <v>39569000</v>
      </c>
      <c r="N100" s="55">
        <f t="shared" si="6"/>
        <v>0</v>
      </c>
    </row>
    <row r="101" spans="2:14" ht="19.5" customHeight="1">
      <c r="B101" s="21" t="s">
        <v>154</v>
      </c>
      <c r="C101" s="15" t="s">
        <v>244</v>
      </c>
      <c r="D101" s="15" t="s">
        <v>244</v>
      </c>
      <c r="E101" s="22" t="s">
        <v>210</v>
      </c>
      <c r="F101" s="23">
        <v>32457000</v>
      </c>
      <c r="G101" s="24">
        <v>31696000</v>
      </c>
      <c r="H101" s="25">
        <f t="shared" si="4"/>
        <v>761000</v>
      </c>
      <c r="I101" s="25">
        <v>32457000</v>
      </c>
      <c r="J101" s="26">
        <v>0</v>
      </c>
      <c r="K101" s="23">
        <v>16393000</v>
      </c>
      <c r="M101" s="55">
        <f t="shared" si="5"/>
        <v>32457000</v>
      </c>
      <c r="N101" s="55">
        <f t="shared" si="6"/>
        <v>0</v>
      </c>
    </row>
    <row r="102" spans="2:14" ht="19.5" customHeight="1">
      <c r="B102" s="21" t="s">
        <v>155</v>
      </c>
      <c r="C102" s="15" t="s">
        <v>244</v>
      </c>
      <c r="D102" s="15" t="s">
        <v>244</v>
      </c>
      <c r="E102" s="22" t="s">
        <v>211</v>
      </c>
      <c r="F102" s="23">
        <v>40274000</v>
      </c>
      <c r="G102" s="24">
        <v>37381000</v>
      </c>
      <c r="H102" s="25">
        <f t="shared" si="4"/>
        <v>2893000</v>
      </c>
      <c r="I102" s="25">
        <v>40274000</v>
      </c>
      <c r="J102" s="26">
        <v>0</v>
      </c>
      <c r="K102" s="23">
        <v>2500000</v>
      </c>
      <c r="M102" s="55">
        <f t="shared" si="5"/>
        <v>40274000</v>
      </c>
      <c r="N102" s="55">
        <f t="shared" si="6"/>
        <v>0</v>
      </c>
    </row>
    <row r="103" spans="2:14" ht="19.5" customHeight="1">
      <c r="B103" s="21" t="s">
        <v>156</v>
      </c>
      <c r="C103" s="15" t="s">
        <v>244</v>
      </c>
      <c r="D103" s="15" t="s">
        <v>244</v>
      </c>
      <c r="E103" s="22" t="s">
        <v>212</v>
      </c>
      <c r="F103" s="23">
        <v>37722000</v>
      </c>
      <c r="G103" s="24">
        <v>35754000</v>
      </c>
      <c r="H103" s="25">
        <f t="shared" si="4"/>
        <v>1968000</v>
      </c>
      <c r="I103" s="25">
        <v>37722000</v>
      </c>
      <c r="J103" s="26">
        <v>0</v>
      </c>
      <c r="K103" s="23">
        <v>2000100</v>
      </c>
      <c r="M103" s="55">
        <f t="shared" si="5"/>
        <v>37722000</v>
      </c>
      <c r="N103" s="55">
        <f t="shared" si="6"/>
        <v>0</v>
      </c>
    </row>
    <row r="104" spans="2:14" ht="19.5" customHeight="1">
      <c r="B104" s="21" t="s">
        <v>157</v>
      </c>
      <c r="C104" s="15" t="s">
        <v>244</v>
      </c>
      <c r="D104" s="15" t="s">
        <v>244</v>
      </c>
      <c r="E104" s="22" t="s">
        <v>213</v>
      </c>
      <c r="F104" s="23">
        <v>32070000</v>
      </c>
      <c r="G104" s="24">
        <v>31665500</v>
      </c>
      <c r="H104" s="25">
        <f t="shared" si="4"/>
        <v>404500</v>
      </c>
      <c r="I104" s="25">
        <v>32070000</v>
      </c>
      <c r="J104" s="26">
        <v>0</v>
      </c>
      <c r="K104" s="23">
        <v>0</v>
      </c>
      <c r="M104" s="55">
        <f t="shared" si="5"/>
        <v>32070000</v>
      </c>
      <c r="N104" s="55">
        <f t="shared" si="6"/>
        <v>0</v>
      </c>
    </row>
    <row r="105" spans="2:14" ht="19.5" customHeight="1">
      <c r="B105" s="21" t="s">
        <v>158</v>
      </c>
      <c r="C105" s="15" t="s">
        <v>244</v>
      </c>
      <c r="D105" s="15" t="s">
        <v>244</v>
      </c>
      <c r="E105" s="22" t="s">
        <v>214</v>
      </c>
      <c r="F105" s="23">
        <v>34511000</v>
      </c>
      <c r="G105" s="24">
        <v>33731000</v>
      </c>
      <c r="H105" s="25">
        <f t="shared" si="4"/>
        <v>780000</v>
      </c>
      <c r="I105" s="25">
        <v>34511000</v>
      </c>
      <c r="J105" s="26">
        <v>0</v>
      </c>
      <c r="K105" s="23">
        <v>0</v>
      </c>
      <c r="M105" s="55">
        <f t="shared" si="5"/>
        <v>34511000</v>
      </c>
      <c r="N105" s="55">
        <f t="shared" si="6"/>
        <v>0</v>
      </c>
    </row>
    <row r="106" spans="2:14" ht="19.5" customHeight="1">
      <c r="B106" s="21" t="s">
        <v>159</v>
      </c>
      <c r="C106" s="15" t="s">
        <v>244</v>
      </c>
      <c r="D106" s="15" t="s">
        <v>244</v>
      </c>
      <c r="E106" s="22" t="s">
        <v>215</v>
      </c>
      <c r="F106" s="23">
        <v>32236000</v>
      </c>
      <c r="G106" s="24">
        <v>31356000</v>
      </c>
      <c r="H106" s="25">
        <f t="shared" si="4"/>
        <v>880000</v>
      </c>
      <c r="I106" s="25">
        <v>32236000</v>
      </c>
      <c r="J106" s="26">
        <v>0</v>
      </c>
      <c r="K106" s="23">
        <v>2002000</v>
      </c>
      <c r="M106" s="55">
        <f t="shared" si="5"/>
        <v>32236000</v>
      </c>
      <c r="N106" s="55">
        <f t="shared" si="6"/>
        <v>0</v>
      </c>
    </row>
    <row r="107" spans="2:14" ht="19.5" customHeight="1">
      <c r="B107" s="21" t="s">
        <v>160</v>
      </c>
      <c r="C107" s="15" t="s">
        <v>244</v>
      </c>
      <c r="D107" s="15" t="s">
        <v>244</v>
      </c>
      <c r="E107" s="22" t="s">
        <v>216</v>
      </c>
      <c r="F107" s="23">
        <v>33083000</v>
      </c>
      <c r="G107" s="24">
        <v>31740000</v>
      </c>
      <c r="H107" s="25">
        <f t="shared" si="4"/>
        <v>1343000</v>
      </c>
      <c r="I107" s="25">
        <v>33083000</v>
      </c>
      <c r="J107" s="26">
        <v>0</v>
      </c>
      <c r="K107" s="23">
        <v>0</v>
      </c>
      <c r="M107" s="55">
        <f t="shared" si="5"/>
        <v>33083000</v>
      </c>
      <c r="N107" s="55">
        <f t="shared" si="6"/>
        <v>0</v>
      </c>
    </row>
    <row r="108" spans="2:14" ht="19.5" customHeight="1">
      <c r="B108" s="21" t="s">
        <v>161</v>
      </c>
      <c r="C108" s="15" t="s">
        <v>244</v>
      </c>
      <c r="D108" s="15" t="s">
        <v>244</v>
      </c>
      <c r="E108" s="22" t="s">
        <v>217</v>
      </c>
      <c r="F108" s="23">
        <v>26211000</v>
      </c>
      <c r="G108" s="24">
        <v>25521000</v>
      </c>
      <c r="H108" s="25">
        <f t="shared" si="4"/>
        <v>690000</v>
      </c>
      <c r="I108" s="25">
        <v>26211000</v>
      </c>
      <c r="J108" s="26">
        <v>0</v>
      </c>
      <c r="K108" s="23">
        <v>0</v>
      </c>
      <c r="M108" s="55">
        <f t="shared" si="5"/>
        <v>26211000</v>
      </c>
      <c r="N108" s="55">
        <f t="shared" si="6"/>
        <v>0</v>
      </c>
    </row>
    <row r="109" spans="2:14" ht="19.5" customHeight="1">
      <c r="B109" s="21" t="s">
        <v>162</v>
      </c>
      <c r="C109" s="15" t="s">
        <v>244</v>
      </c>
      <c r="D109" s="15" t="s">
        <v>244</v>
      </c>
      <c r="E109" s="22" t="s">
        <v>218</v>
      </c>
      <c r="F109" s="23">
        <v>31609000</v>
      </c>
      <c r="G109" s="24">
        <v>30504000</v>
      </c>
      <c r="H109" s="25">
        <f t="shared" si="4"/>
        <v>1105000</v>
      </c>
      <c r="I109" s="25">
        <v>31609000</v>
      </c>
      <c r="J109" s="26">
        <v>0</v>
      </c>
      <c r="K109" s="23">
        <v>0</v>
      </c>
      <c r="M109" s="55">
        <f t="shared" si="5"/>
        <v>31609000</v>
      </c>
      <c r="N109" s="55">
        <f t="shared" si="6"/>
        <v>0</v>
      </c>
    </row>
    <row r="110" spans="2:14" ht="19.5" customHeight="1">
      <c r="B110" s="21" t="s">
        <v>163</v>
      </c>
      <c r="C110" s="15" t="s">
        <v>244</v>
      </c>
      <c r="D110" s="15" t="s">
        <v>244</v>
      </c>
      <c r="E110" s="22" t="s">
        <v>219</v>
      </c>
      <c r="F110" s="23">
        <v>23268000</v>
      </c>
      <c r="G110" s="24">
        <v>22327700</v>
      </c>
      <c r="H110" s="25">
        <f t="shared" si="4"/>
        <v>940300</v>
      </c>
      <c r="I110" s="25">
        <v>23268000</v>
      </c>
      <c r="J110" s="26">
        <v>0</v>
      </c>
      <c r="K110" s="23">
        <v>0</v>
      </c>
      <c r="M110" s="55">
        <f t="shared" si="5"/>
        <v>23268000</v>
      </c>
      <c r="N110" s="55">
        <f t="shared" si="6"/>
        <v>0</v>
      </c>
    </row>
    <row r="111" spans="2:14" ht="19.5" customHeight="1">
      <c r="B111" s="21" t="s">
        <v>164</v>
      </c>
      <c r="C111" s="15" t="s">
        <v>244</v>
      </c>
      <c r="D111" s="15" t="s">
        <v>244</v>
      </c>
      <c r="E111" s="22" t="s">
        <v>220</v>
      </c>
      <c r="F111" s="23">
        <v>41636000</v>
      </c>
      <c r="G111" s="24">
        <v>40394000</v>
      </c>
      <c r="H111" s="25">
        <f t="shared" si="4"/>
        <v>1242000</v>
      </c>
      <c r="I111" s="25">
        <v>41636000</v>
      </c>
      <c r="J111" s="26">
        <v>0</v>
      </c>
      <c r="K111" s="23">
        <v>200000</v>
      </c>
      <c r="M111" s="55">
        <f t="shared" si="5"/>
        <v>41636000</v>
      </c>
      <c r="N111" s="55">
        <f t="shared" si="6"/>
        <v>0</v>
      </c>
    </row>
    <row r="112" spans="2:14" ht="19.5" customHeight="1">
      <c r="B112" s="21" t="s">
        <v>165</v>
      </c>
      <c r="C112" s="15" t="s">
        <v>244</v>
      </c>
      <c r="D112" s="15" t="s">
        <v>244</v>
      </c>
      <c r="E112" s="22" t="s">
        <v>221</v>
      </c>
      <c r="F112" s="23">
        <v>27601000</v>
      </c>
      <c r="G112" s="24">
        <v>27161000</v>
      </c>
      <c r="H112" s="25">
        <f t="shared" si="4"/>
        <v>440000</v>
      </c>
      <c r="I112" s="25">
        <v>27601000</v>
      </c>
      <c r="J112" s="26">
        <v>0</v>
      </c>
      <c r="K112" s="23">
        <v>0</v>
      </c>
      <c r="M112" s="55">
        <f t="shared" si="5"/>
        <v>27601000</v>
      </c>
      <c r="N112" s="55">
        <f t="shared" si="6"/>
        <v>0</v>
      </c>
    </row>
    <row r="113" spans="2:14" ht="19.5" customHeight="1">
      <c r="B113" s="21" t="s">
        <v>166</v>
      </c>
      <c r="C113" s="15" t="s">
        <v>244</v>
      </c>
      <c r="D113" s="15" t="s">
        <v>244</v>
      </c>
      <c r="E113" s="22" t="s">
        <v>222</v>
      </c>
      <c r="F113" s="23">
        <v>27069000</v>
      </c>
      <c r="G113" s="24">
        <v>26220600</v>
      </c>
      <c r="H113" s="25">
        <f t="shared" si="4"/>
        <v>848400</v>
      </c>
      <c r="I113" s="25">
        <v>27069000</v>
      </c>
      <c r="J113" s="26">
        <v>0</v>
      </c>
      <c r="K113" s="23">
        <v>0</v>
      </c>
      <c r="M113" s="55">
        <f t="shared" si="5"/>
        <v>27069000</v>
      </c>
      <c r="N113" s="55">
        <f t="shared" si="6"/>
        <v>0</v>
      </c>
    </row>
    <row r="114" spans="2:14" ht="19.5" customHeight="1">
      <c r="B114" s="21" t="s">
        <v>167</v>
      </c>
      <c r="C114" s="15" t="s">
        <v>244</v>
      </c>
      <c r="D114" s="15" t="s">
        <v>244</v>
      </c>
      <c r="E114" s="22" t="s">
        <v>223</v>
      </c>
      <c r="F114" s="23">
        <v>27290000</v>
      </c>
      <c r="G114" s="24">
        <v>27060400</v>
      </c>
      <c r="H114" s="25">
        <f t="shared" si="4"/>
        <v>229600</v>
      </c>
      <c r="I114" s="25">
        <v>27290000</v>
      </c>
      <c r="J114" s="26">
        <v>0</v>
      </c>
      <c r="K114" s="23">
        <v>0</v>
      </c>
      <c r="M114" s="55">
        <f t="shared" si="5"/>
        <v>27290000</v>
      </c>
      <c r="N114" s="55">
        <f t="shared" si="6"/>
        <v>0</v>
      </c>
    </row>
    <row r="115" spans="2:14" ht="19.5" customHeight="1">
      <c r="B115" s="21" t="s">
        <v>168</v>
      </c>
      <c r="C115" s="15" t="s">
        <v>244</v>
      </c>
      <c r="D115" s="15" t="s">
        <v>244</v>
      </c>
      <c r="E115" s="22" t="s">
        <v>224</v>
      </c>
      <c r="F115" s="23">
        <v>32341000</v>
      </c>
      <c r="G115" s="24">
        <v>31939000</v>
      </c>
      <c r="H115" s="25">
        <f t="shared" si="4"/>
        <v>402000</v>
      </c>
      <c r="I115" s="25">
        <v>32341000</v>
      </c>
      <c r="J115" s="26">
        <v>0</v>
      </c>
      <c r="K115" s="23">
        <v>0</v>
      </c>
      <c r="M115" s="55">
        <f t="shared" si="5"/>
        <v>32341000</v>
      </c>
      <c r="N115" s="55">
        <f t="shared" si="6"/>
        <v>0</v>
      </c>
    </row>
    <row r="116" spans="2:14" ht="19.5" customHeight="1">
      <c r="B116" s="21" t="s">
        <v>169</v>
      </c>
      <c r="C116" s="15" t="s">
        <v>244</v>
      </c>
      <c r="D116" s="15" t="s">
        <v>244</v>
      </c>
      <c r="E116" s="22" t="s">
        <v>225</v>
      </c>
      <c r="F116" s="23">
        <v>27441000</v>
      </c>
      <c r="G116" s="24">
        <v>26671500</v>
      </c>
      <c r="H116" s="25">
        <f t="shared" si="4"/>
        <v>769500</v>
      </c>
      <c r="I116" s="25">
        <v>27441000</v>
      </c>
      <c r="J116" s="26">
        <v>0</v>
      </c>
      <c r="K116" s="23">
        <v>0</v>
      </c>
      <c r="M116" s="55">
        <f t="shared" si="5"/>
        <v>27441000</v>
      </c>
      <c r="N116" s="55">
        <f t="shared" si="6"/>
        <v>0</v>
      </c>
    </row>
    <row r="117" spans="1:14" s="13" customFormat="1" ht="19.5" customHeight="1" hidden="1">
      <c r="A117" s="27" t="s">
        <v>258</v>
      </c>
      <c r="C117" s="15" t="s">
        <v>244</v>
      </c>
      <c r="D117" s="15" t="s">
        <v>244</v>
      </c>
      <c r="E117" s="28" t="s">
        <v>244</v>
      </c>
      <c r="F117" s="29" t="s">
        <v>244</v>
      </c>
      <c r="G117" s="30" t="s">
        <v>244</v>
      </c>
      <c r="H117" s="31" t="s">
        <v>244</v>
      </c>
      <c r="I117" s="31" t="s">
        <v>244</v>
      </c>
      <c r="J117" s="32" t="s">
        <v>244</v>
      </c>
      <c r="K117" s="29" t="s">
        <v>244</v>
      </c>
      <c r="N117" s="55" t="e">
        <f t="shared" si="6"/>
        <v>#VALUE!</v>
      </c>
    </row>
    <row r="118" spans="1:11" s="13" customFormat="1" ht="6.75" customHeight="1">
      <c r="A118" s="33" t="s">
        <v>258</v>
      </c>
      <c r="E118" s="34" t="s">
        <v>244</v>
      </c>
      <c r="F118" s="34" t="s">
        <v>244</v>
      </c>
      <c r="G118" s="34" t="s">
        <v>244</v>
      </c>
      <c r="H118" s="34" t="s">
        <v>244</v>
      </c>
      <c r="I118" s="34" t="s">
        <v>244</v>
      </c>
      <c r="J118" s="34" t="s">
        <v>244</v>
      </c>
      <c r="K118" s="34" t="s">
        <v>244</v>
      </c>
    </row>
    <row r="119" spans="2:13" s="13" customFormat="1" ht="23.25" customHeight="1">
      <c r="B119" s="13">
        <v>38</v>
      </c>
      <c r="E119" s="35" t="s">
        <v>40</v>
      </c>
      <c r="F119" s="36">
        <v>11503927500</v>
      </c>
      <c r="G119" s="37">
        <v>10133486500</v>
      </c>
      <c r="H119" s="38">
        <f>I119-G119</f>
        <v>1363761000</v>
      </c>
      <c r="I119" s="38">
        <v>11497247500</v>
      </c>
      <c r="J119" s="39">
        <v>6680000</v>
      </c>
      <c r="K119" s="36">
        <v>316156475</v>
      </c>
      <c r="M119" s="55">
        <f>SUM(M22:M118)</f>
        <v>11503927500</v>
      </c>
    </row>
    <row r="120" spans="2:11" s="13" customFormat="1" ht="23.25" customHeight="1">
      <c r="B120" s="13">
        <v>40</v>
      </c>
      <c r="E120" s="40" t="s">
        <v>299</v>
      </c>
      <c r="F120" s="41">
        <v>15094765000</v>
      </c>
      <c r="G120" s="42">
        <v>11342742000</v>
      </c>
      <c r="H120" s="43">
        <f>I120-G120</f>
        <v>4120274000</v>
      </c>
      <c r="I120" s="43">
        <v>15463016000</v>
      </c>
      <c r="J120" s="44">
        <v>139650000</v>
      </c>
      <c r="K120" s="41">
        <v>2059893000</v>
      </c>
    </row>
    <row r="121" spans="1:11" s="51" customFormat="1" ht="23.25" customHeight="1">
      <c r="A121" s="45" t="s">
        <v>258</v>
      </c>
      <c r="B121" s="45" t="s">
        <v>244</v>
      </c>
      <c r="C121" s="45" t="s">
        <v>244</v>
      </c>
      <c r="D121" s="45" t="s">
        <v>244</v>
      </c>
      <c r="E121" s="46" t="s">
        <v>241</v>
      </c>
      <c r="F121" s="47">
        <f aca="true" t="shared" si="7" ref="F121:K121">F119+F120</f>
        <v>26598692500</v>
      </c>
      <c r="G121" s="48">
        <f t="shared" si="7"/>
        <v>21476228500</v>
      </c>
      <c r="H121" s="49">
        <f t="shared" si="7"/>
        <v>5484035000</v>
      </c>
      <c r="I121" s="49">
        <f t="shared" si="7"/>
        <v>26960263500</v>
      </c>
      <c r="J121" s="50">
        <f t="shared" si="7"/>
        <v>146330000</v>
      </c>
      <c r="K121" s="47">
        <f t="shared" si="7"/>
        <v>2376049475</v>
      </c>
    </row>
    <row r="122" spans="1:11" ht="15">
      <c r="A122" s="3" t="s">
        <v>244</v>
      </c>
      <c r="B122" s="3" t="s">
        <v>244</v>
      </c>
      <c r="C122" s="3" t="s">
        <v>244</v>
      </c>
      <c r="D122" s="3" t="s">
        <v>244</v>
      </c>
      <c r="E122" s="3" t="s">
        <v>244</v>
      </c>
      <c r="F122" s="52" t="s">
        <v>244</v>
      </c>
      <c r="G122" s="52" t="s">
        <v>244</v>
      </c>
      <c r="H122" s="52" t="s">
        <v>244</v>
      </c>
      <c r="I122" s="52" t="s">
        <v>244</v>
      </c>
      <c r="J122" s="52" t="s">
        <v>244</v>
      </c>
      <c r="K122" s="52" t="s">
        <v>244</v>
      </c>
    </row>
  </sheetData>
  <sheetProtection/>
  <mergeCells count="15">
    <mergeCell ref="G18:I18"/>
    <mergeCell ref="J18:K18"/>
    <mergeCell ref="J19:J20"/>
    <mergeCell ref="K19:K20"/>
    <mergeCell ref="E15:K15"/>
    <mergeCell ref="F18:F20"/>
    <mergeCell ref="H19:H20"/>
    <mergeCell ref="G19:G20"/>
    <mergeCell ref="F17:K17"/>
    <mergeCell ref="E11:K11"/>
    <mergeCell ref="E9:K9"/>
    <mergeCell ref="E10:K10"/>
    <mergeCell ref="E14:K14"/>
    <mergeCell ref="E18:E20"/>
    <mergeCell ref="I19:I20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zoomScale="75" zoomScaleNormal="75" zoomScalePageLayoutView="0" workbookViewId="0" topLeftCell="E9">
      <selection activeCell="W19" sqref="W19"/>
    </sheetView>
  </sheetViews>
  <sheetFormatPr defaultColWidth="9.140625" defaultRowHeight="15" customHeight="1"/>
  <cols>
    <col min="1" max="1" width="15.140625" style="6" hidden="1" customWidth="1"/>
    <col min="2" max="2" width="10.7109375" style="6" hidden="1" customWidth="1"/>
    <col min="3" max="3" width="8.421875" style="6" hidden="1" customWidth="1"/>
    <col min="4" max="4" width="13.421875" style="6" hidden="1" customWidth="1"/>
    <col min="5" max="5" width="59.7109375" style="6" bestFit="1" customWidth="1"/>
    <col min="6" max="11" width="27.28125" style="6" bestFit="1" customWidth="1"/>
    <col min="12" max="12" width="9.140625" style="6" bestFit="1" customWidth="1"/>
    <col min="13" max="13" width="20.57421875" style="6" hidden="1" customWidth="1"/>
    <col min="14" max="15" width="0" style="6" hidden="1" customWidth="1"/>
    <col min="16" max="16384" width="9.140625" style="6" customWidth="1"/>
  </cols>
  <sheetData>
    <row r="1" spans="1:11" ht="15" hidden="1">
      <c r="A1" s="1" t="s">
        <v>242</v>
      </c>
      <c r="B1" s="2" t="s">
        <v>243</v>
      </c>
      <c r="C1" s="3" t="s">
        <v>244</v>
      </c>
      <c r="D1" s="4" t="s">
        <v>245</v>
      </c>
      <c r="E1" s="5" t="s">
        <v>246</v>
      </c>
      <c r="F1" s="5" t="s">
        <v>247</v>
      </c>
      <c r="G1" s="5" t="s">
        <v>304</v>
      </c>
      <c r="H1" s="5" t="s">
        <v>258</v>
      </c>
      <c r="I1" s="5" t="s">
        <v>304</v>
      </c>
      <c r="J1" s="5" t="s">
        <v>305</v>
      </c>
      <c r="K1" s="5" t="s">
        <v>305</v>
      </c>
    </row>
    <row r="2" spans="1:11" ht="15" hidden="1">
      <c r="A2" s="7" t="s">
        <v>248</v>
      </c>
      <c r="B2" s="2" t="s">
        <v>2</v>
      </c>
      <c r="C2" s="3" t="s">
        <v>249</v>
      </c>
      <c r="D2" s="4" t="s">
        <v>250</v>
      </c>
      <c r="E2" s="8" t="e">
        <f>ButceYil</f>
        <v>#REF!</v>
      </c>
      <c r="F2" s="8" t="e">
        <f>ButceYil</f>
        <v>#REF!</v>
      </c>
      <c r="G2" s="8" t="e">
        <f>ButceYil</f>
        <v>#REF!</v>
      </c>
      <c r="H2" s="8" t="s">
        <v>244</v>
      </c>
      <c r="I2" s="8" t="e">
        <f>ButceYil</f>
        <v>#REF!</v>
      </c>
      <c r="J2" s="8" t="e">
        <f>ButceYil</f>
        <v>#REF!</v>
      </c>
      <c r="K2" s="8" t="e">
        <f>ButceYil</f>
        <v>#REF!</v>
      </c>
    </row>
    <row r="3" spans="1:11" ht="15" hidden="1">
      <c r="A3" s="7" t="s">
        <v>251</v>
      </c>
      <c r="B3" s="2" t="s">
        <v>1</v>
      </c>
      <c r="C3" s="3" t="s">
        <v>252</v>
      </c>
      <c r="D3" s="4" t="s">
        <v>253</v>
      </c>
      <c r="F3" s="8" t="e">
        <f>Asama</f>
        <v>#REF!</v>
      </c>
      <c r="G3" s="8" t="e">
        <f>Asama</f>
        <v>#REF!</v>
      </c>
      <c r="H3" s="8" t="s">
        <v>244</v>
      </c>
      <c r="I3" s="8" t="e">
        <f>Asama</f>
        <v>#REF!</v>
      </c>
      <c r="J3" s="8" t="e">
        <f>Asama</f>
        <v>#REF!</v>
      </c>
      <c r="K3" s="8" t="e">
        <f>Asama</f>
        <v>#REF!</v>
      </c>
    </row>
    <row r="4" spans="1:11" ht="15" hidden="1">
      <c r="A4" s="7" t="s">
        <v>254</v>
      </c>
      <c r="B4" s="3" t="s">
        <v>255</v>
      </c>
      <c r="C4" s="3" t="s">
        <v>244</v>
      </c>
      <c r="D4" s="4" t="s">
        <v>256</v>
      </c>
      <c r="F4" s="5" t="s">
        <v>244</v>
      </c>
      <c r="G4" s="9" t="s">
        <v>307</v>
      </c>
      <c r="H4" s="9" t="s">
        <v>244</v>
      </c>
      <c r="I4" s="9" t="s">
        <v>244</v>
      </c>
      <c r="K4" s="9" t="s">
        <v>244</v>
      </c>
    </row>
    <row r="5" spans="1:11" ht="15" hidden="1">
      <c r="A5" s="3" t="s">
        <v>244</v>
      </c>
      <c r="B5" s="3" t="s">
        <v>244</v>
      </c>
      <c r="C5" s="3" t="s">
        <v>244</v>
      </c>
      <c r="D5" s="4" t="s">
        <v>308</v>
      </c>
      <c r="F5" s="5" t="s">
        <v>244</v>
      </c>
      <c r="G5" s="9" t="s">
        <v>244</v>
      </c>
      <c r="H5" s="9" t="s">
        <v>244</v>
      </c>
      <c r="I5" s="9" t="s">
        <v>244</v>
      </c>
      <c r="J5" s="9" t="s">
        <v>309</v>
      </c>
      <c r="K5" s="9" t="s">
        <v>306</v>
      </c>
    </row>
    <row r="6" spans="1:11" ht="15" hidden="1">
      <c r="A6" s="10" t="s">
        <v>310</v>
      </c>
      <c r="B6" s="10" t="s">
        <v>244</v>
      </c>
      <c r="C6" s="10" t="s">
        <v>244</v>
      </c>
      <c r="D6" s="5" t="s">
        <v>244</v>
      </c>
      <c r="F6" s="10" t="s">
        <v>244</v>
      </c>
      <c r="G6" s="10" t="s">
        <v>244</v>
      </c>
      <c r="H6" s="10" t="s">
        <v>244</v>
      </c>
      <c r="I6" s="10" t="s">
        <v>244</v>
      </c>
      <c r="J6" s="10" t="s">
        <v>244</v>
      </c>
      <c r="K6" s="10" t="s">
        <v>244</v>
      </c>
    </row>
    <row r="7" spans="1:11" ht="15" hidden="1">
      <c r="A7" s="10" t="s">
        <v>244</v>
      </c>
      <c r="B7" s="10" t="s">
        <v>244</v>
      </c>
      <c r="C7" s="10" t="s">
        <v>244</v>
      </c>
      <c r="D7" s="10" t="s">
        <v>244</v>
      </c>
      <c r="E7" s="10" t="s">
        <v>244</v>
      </c>
      <c r="F7" s="10" t="s">
        <v>244</v>
      </c>
      <c r="G7" s="10" t="s">
        <v>244</v>
      </c>
      <c r="H7" s="10" t="s">
        <v>244</v>
      </c>
      <c r="I7" s="10" t="s">
        <v>244</v>
      </c>
      <c r="J7" s="10" t="s">
        <v>244</v>
      </c>
      <c r="K7" s="10" t="s">
        <v>244</v>
      </c>
    </row>
    <row r="8" spans="1:11" ht="19.5" customHeight="1" hidden="1">
      <c r="A8" s="3" t="s">
        <v>244</v>
      </c>
      <c r="B8" s="3" t="s">
        <v>244</v>
      </c>
      <c r="C8" s="3" t="s">
        <v>244</v>
      </c>
      <c r="D8" s="3" t="s">
        <v>244</v>
      </c>
      <c r="E8" s="7" t="s">
        <v>244</v>
      </c>
      <c r="F8" s="7" t="s">
        <v>244</v>
      </c>
      <c r="G8" s="7" t="s">
        <v>244</v>
      </c>
      <c r="H8" s="7" t="s">
        <v>244</v>
      </c>
      <c r="I8" s="7" t="s">
        <v>244</v>
      </c>
      <c r="J8" s="7" t="s">
        <v>244</v>
      </c>
      <c r="K8" s="7" t="s">
        <v>244</v>
      </c>
    </row>
    <row r="9" spans="1:11" ht="19.5" customHeight="1">
      <c r="A9" s="3" t="s">
        <v>244</v>
      </c>
      <c r="B9" s="3" t="s">
        <v>244</v>
      </c>
      <c r="C9" s="3" t="s">
        <v>244</v>
      </c>
      <c r="D9" s="3" t="s">
        <v>244</v>
      </c>
      <c r="E9" s="4" t="s">
        <v>244</v>
      </c>
      <c r="F9" s="4" t="s">
        <v>244</v>
      </c>
      <c r="G9" s="4" t="s">
        <v>244</v>
      </c>
      <c r="H9" s="4" t="s">
        <v>244</v>
      </c>
      <c r="I9" s="4" t="s">
        <v>244</v>
      </c>
      <c r="J9" s="4" t="s">
        <v>244</v>
      </c>
      <c r="K9" s="4" t="s">
        <v>244</v>
      </c>
    </row>
    <row r="10" spans="1:11" ht="19.5" customHeight="1">
      <c r="A10" s="3" t="s">
        <v>244</v>
      </c>
      <c r="B10" s="3" t="s">
        <v>244</v>
      </c>
      <c r="C10" s="3" t="s">
        <v>244</v>
      </c>
      <c r="D10" s="3" t="s">
        <v>244</v>
      </c>
      <c r="E10" s="158" t="s">
        <v>323</v>
      </c>
      <c r="F10" s="158" t="s">
        <v>244</v>
      </c>
      <c r="G10" s="158" t="s">
        <v>244</v>
      </c>
      <c r="H10" s="158" t="s">
        <v>244</v>
      </c>
      <c r="I10" s="158" t="s">
        <v>244</v>
      </c>
      <c r="J10" s="158" t="s">
        <v>244</v>
      </c>
      <c r="K10" s="158" t="s">
        <v>244</v>
      </c>
    </row>
    <row r="11" spans="1:11" ht="19.5" customHeight="1">
      <c r="A11" s="3" t="s">
        <v>244</v>
      </c>
      <c r="B11" s="3" t="s">
        <v>244</v>
      </c>
      <c r="C11" s="3" t="s">
        <v>244</v>
      </c>
      <c r="D11" s="3" t="s">
        <v>244</v>
      </c>
      <c r="E11" s="158" t="s">
        <v>311</v>
      </c>
      <c r="F11" s="158" t="s">
        <v>244</v>
      </c>
      <c r="G11" s="158" t="s">
        <v>244</v>
      </c>
      <c r="H11" s="158" t="s">
        <v>244</v>
      </c>
      <c r="I11" s="158" t="s">
        <v>244</v>
      </c>
      <c r="J11" s="158" t="s">
        <v>244</v>
      </c>
      <c r="K11" s="158" t="s">
        <v>244</v>
      </c>
    </row>
    <row r="12" spans="1:11" s="13" customFormat="1" ht="19.5" customHeight="1">
      <c r="A12" s="12" t="s">
        <v>244</v>
      </c>
      <c r="B12" s="12" t="s">
        <v>244</v>
      </c>
      <c r="C12" s="12" t="s">
        <v>244</v>
      </c>
      <c r="D12" s="12" t="s">
        <v>244</v>
      </c>
      <c r="E12" s="12" t="s">
        <v>244</v>
      </c>
      <c r="F12" s="12" t="s">
        <v>244</v>
      </c>
      <c r="G12" s="12" t="s">
        <v>244</v>
      </c>
      <c r="H12" s="12" t="s">
        <v>244</v>
      </c>
      <c r="I12" s="12" t="s">
        <v>244</v>
      </c>
      <c r="J12" s="12" t="s">
        <v>244</v>
      </c>
      <c r="K12" s="11" t="s">
        <v>326</v>
      </c>
    </row>
    <row r="13" spans="1:11" s="13" customFormat="1" ht="19.5" customHeight="1">
      <c r="A13" s="12" t="s">
        <v>244</v>
      </c>
      <c r="B13" s="12" t="s">
        <v>244</v>
      </c>
      <c r="C13" s="12" t="s">
        <v>244</v>
      </c>
      <c r="D13" s="12" t="s">
        <v>244</v>
      </c>
      <c r="E13" s="14" t="s">
        <v>244</v>
      </c>
      <c r="F13" s="153">
        <v>2012</v>
      </c>
      <c r="G13" s="154" t="s">
        <v>244</v>
      </c>
      <c r="H13" s="154" t="s">
        <v>244</v>
      </c>
      <c r="I13" s="154" t="s">
        <v>244</v>
      </c>
      <c r="J13" s="154" t="s">
        <v>244</v>
      </c>
      <c r="K13" s="155" t="s">
        <v>244</v>
      </c>
    </row>
    <row r="14" spans="1:11" s="13" customFormat="1" ht="19.5" customHeight="1">
      <c r="A14" s="12" t="s">
        <v>244</v>
      </c>
      <c r="B14" s="12" t="s">
        <v>244</v>
      </c>
      <c r="C14" s="12" t="s">
        <v>244</v>
      </c>
      <c r="D14" s="12" t="s">
        <v>244</v>
      </c>
      <c r="E14" s="159" t="s">
        <v>0</v>
      </c>
      <c r="F14" s="146" t="s">
        <v>312</v>
      </c>
      <c r="G14" s="162" t="s">
        <v>313</v>
      </c>
      <c r="H14" s="163" t="s">
        <v>244</v>
      </c>
      <c r="I14" s="164" t="s">
        <v>244</v>
      </c>
      <c r="J14" s="165" t="s">
        <v>314</v>
      </c>
      <c r="K14" s="166" t="s">
        <v>244</v>
      </c>
    </row>
    <row r="15" spans="1:11" s="13" customFormat="1" ht="19.5" customHeight="1">
      <c r="A15" s="12" t="s">
        <v>244</v>
      </c>
      <c r="B15" s="12" t="s">
        <v>244</v>
      </c>
      <c r="C15" s="12" t="s">
        <v>244</v>
      </c>
      <c r="D15" s="12" t="s">
        <v>244</v>
      </c>
      <c r="E15" s="160" t="s">
        <v>244</v>
      </c>
      <c r="F15" s="147" t="s">
        <v>244</v>
      </c>
      <c r="G15" s="151" t="s">
        <v>315</v>
      </c>
      <c r="H15" s="149" t="s">
        <v>316</v>
      </c>
      <c r="I15" s="146" t="s">
        <v>317</v>
      </c>
      <c r="J15" s="165" t="s">
        <v>318</v>
      </c>
      <c r="K15" s="146" t="s">
        <v>319</v>
      </c>
    </row>
    <row r="16" spans="3:14" s="13" customFormat="1" ht="19.5" customHeight="1">
      <c r="C16" s="11" t="s">
        <v>244</v>
      </c>
      <c r="D16" s="11" t="s">
        <v>244</v>
      </c>
      <c r="E16" s="161" t="s">
        <v>244</v>
      </c>
      <c r="F16" s="148" t="s">
        <v>244</v>
      </c>
      <c r="G16" s="152" t="s">
        <v>244</v>
      </c>
      <c r="H16" s="150" t="s">
        <v>244</v>
      </c>
      <c r="I16" s="148" t="s">
        <v>244</v>
      </c>
      <c r="J16" s="167" t="s">
        <v>244</v>
      </c>
      <c r="K16" s="148" t="s">
        <v>244</v>
      </c>
      <c r="M16" s="55"/>
      <c r="N16" s="55"/>
    </row>
    <row r="17" spans="1:14" s="13" customFormat="1" ht="19.5" customHeight="1" hidden="1">
      <c r="A17" s="11" t="s">
        <v>245</v>
      </c>
      <c r="B17" s="11" t="s">
        <v>257</v>
      </c>
      <c r="C17" s="15" t="s">
        <v>244</v>
      </c>
      <c r="D17" s="15" t="s">
        <v>244</v>
      </c>
      <c r="E17" s="16" t="s">
        <v>244</v>
      </c>
      <c r="F17" s="17" t="s">
        <v>244</v>
      </c>
      <c r="G17" s="18" t="s">
        <v>244</v>
      </c>
      <c r="H17" s="19" t="s">
        <v>244</v>
      </c>
      <c r="I17" s="19" t="s">
        <v>244</v>
      </c>
      <c r="J17" s="20" t="s">
        <v>244</v>
      </c>
      <c r="K17" s="17" t="s">
        <v>244</v>
      </c>
      <c r="M17" s="55">
        <f>I19+J19</f>
        <v>431834000</v>
      </c>
      <c r="N17" s="55">
        <f>M17-F19</f>
        <v>0</v>
      </c>
    </row>
    <row r="18" spans="1:14" s="13" customFormat="1" ht="19.5" customHeight="1">
      <c r="A18" s="15" t="s">
        <v>244</v>
      </c>
      <c r="B18" s="21" t="s">
        <v>75</v>
      </c>
      <c r="C18" s="15" t="s">
        <v>244</v>
      </c>
      <c r="D18" s="15" t="s">
        <v>244</v>
      </c>
      <c r="E18" s="22" t="s">
        <v>170</v>
      </c>
      <c r="F18" s="23">
        <v>20504000</v>
      </c>
      <c r="G18" s="24">
        <v>20435000</v>
      </c>
      <c r="H18" s="25">
        <f aca="true" t="shared" si="0" ref="H18:H49">I18-G18</f>
        <v>69000</v>
      </c>
      <c r="I18" s="25">
        <v>20504000</v>
      </c>
      <c r="J18" s="26">
        <v>0</v>
      </c>
      <c r="K18" s="23">
        <v>0</v>
      </c>
      <c r="M18" s="55">
        <f>I18+J18</f>
        <v>20504000</v>
      </c>
      <c r="N18" s="55">
        <f>M18-F18</f>
        <v>0</v>
      </c>
    </row>
    <row r="19" spans="2:14" ht="19.5" customHeight="1">
      <c r="B19" s="21" t="s">
        <v>76</v>
      </c>
      <c r="C19" s="15" t="s">
        <v>244</v>
      </c>
      <c r="D19" s="15" t="s">
        <v>244</v>
      </c>
      <c r="E19" s="22" t="s">
        <v>260</v>
      </c>
      <c r="F19" s="23">
        <v>431834000</v>
      </c>
      <c r="G19" s="24">
        <v>394099100</v>
      </c>
      <c r="H19" s="25">
        <f t="shared" si="0"/>
        <v>37734900</v>
      </c>
      <c r="I19" s="25">
        <v>431834000</v>
      </c>
      <c r="J19" s="26">
        <v>0</v>
      </c>
      <c r="K19" s="23">
        <v>2510000</v>
      </c>
      <c r="M19" s="55">
        <f aca="true" t="shared" si="1" ref="M19:M82">I19+J19</f>
        <v>431834000</v>
      </c>
      <c r="N19" s="55">
        <f aca="true" t="shared" si="2" ref="N19:N82">M19-F19</f>
        <v>0</v>
      </c>
    </row>
    <row r="20" spans="2:14" ht="19.5" customHeight="1">
      <c r="B20" s="21" t="s">
        <v>77</v>
      </c>
      <c r="C20" s="15" t="s">
        <v>244</v>
      </c>
      <c r="D20" s="15" t="s">
        <v>244</v>
      </c>
      <c r="E20" s="22" t="s">
        <v>261</v>
      </c>
      <c r="F20" s="23">
        <v>284131000</v>
      </c>
      <c r="G20" s="24">
        <v>245256800</v>
      </c>
      <c r="H20" s="25">
        <f t="shared" si="0"/>
        <v>38874200</v>
      </c>
      <c r="I20" s="25">
        <v>284131000</v>
      </c>
      <c r="J20" s="26">
        <v>0</v>
      </c>
      <c r="K20" s="23">
        <v>0</v>
      </c>
      <c r="M20" s="55">
        <f t="shared" si="1"/>
        <v>284131000</v>
      </c>
      <c r="N20" s="55">
        <f t="shared" si="2"/>
        <v>0</v>
      </c>
    </row>
    <row r="21" spans="2:14" ht="19.5" customHeight="1">
      <c r="B21" s="21" t="s">
        <v>78</v>
      </c>
      <c r="C21" s="15" t="s">
        <v>244</v>
      </c>
      <c r="D21" s="15" t="s">
        <v>244</v>
      </c>
      <c r="E21" s="22" t="s">
        <v>171</v>
      </c>
      <c r="F21" s="23">
        <v>437686000</v>
      </c>
      <c r="G21" s="24">
        <v>385148000</v>
      </c>
      <c r="H21" s="25">
        <f t="shared" si="0"/>
        <v>52538000</v>
      </c>
      <c r="I21" s="25">
        <v>437686000</v>
      </c>
      <c r="J21" s="26">
        <v>0</v>
      </c>
      <c r="K21" s="23">
        <v>10030620</v>
      </c>
      <c r="M21" s="55">
        <f t="shared" si="1"/>
        <v>437686000</v>
      </c>
      <c r="N21" s="55">
        <f t="shared" si="2"/>
        <v>0</v>
      </c>
    </row>
    <row r="22" spans="2:14" ht="19.5" customHeight="1">
      <c r="B22" s="21" t="s">
        <v>79</v>
      </c>
      <c r="C22" s="15" t="s">
        <v>244</v>
      </c>
      <c r="D22" s="15" t="s">
        <v>244</v>
      </c>
      <c r="E22" s="22" t="s">
        <v>262</v>
      </c>
      <c r="F22" s="23">
        <v>396246000</v>
      </c>
      <c r="G22" s="24">
        <v>343175000</v>
      </c>
      <c r="H22" s="25">
        <f t="shared" si="0"/>
        <v>53071000</v>
      </c>
      <c r="I22" s="25">
        <v>396246000</v>
      </c>
      <c r="J22" s="26">
        <v>0</v>
      </c>
      <c r="K22" s="23">
        <v>1000000</v>
      </c>
      <c r="M22" s="55">
        <f t="shared" si="1"/>
        <v>396246000</v>
      </c>
      <c r="N22" s="55">
        <f t="shared" si="2"/>
        <v>0</v>
      </c>
    </row>
    <row r="23" spans="2:14" ht="19.5" customHeight="1">
      <c r="B23" s="21" t="s">
        <v>80</v>
      </c>
      <c r="C23" s="15" t="s">
        <v>244</v>
      </c>
      <c r="D23" s="15" t="s">
        <v>244</v>
      </c>
      <c r="E23" s="22" t="s">
        <v>172</v>
      </c>
      <c r="F23" s="23">
        <v>623622000</v>
      </c>
      <c r="G23" s="24">
        <v>535068600</v>
      </c>
      <c r="H23" s="25">
        <f t="shared" si="0"/>
        <v>88553400</v>
      </c>
      <c r="I23" s="25">
        <v>623622000</v>
      </c>
      <c r="J23" s="26">
        <v>0</v>
      </c>
      <c r="K23" s="23">
        <v>111200000</v>
      </c>
      <c r="M23" s="55">
        <f t="shared" si="1"/>
        <v>623622000</v>
      </c>
      <c r="N23" s="55">
        <f t="shared" si="2"/>
        <v>0</v>
      </c>
    </row>
    <row r="24" spans="2:14" ht="19.5" customHeight="1">
      <c r="B24" s="21" t="s">
        <v>81</v>
      </c>
      <c r="C24" s="15" t="s">
        <v>244</v>
      </c>
      <c r="D24" s="15" t="s">
        <v>244</v>
      </c>
      <c r="E24" s="22" t="s">
        <v>173</v>
      </c>
      <c r="F24" s="23">
        <v>264205000</v>
      </c>
      <c r="G24" s="24">
        <v>230594000</v>
      </c>
      <c r="H24" s="25">
        <f t="shared" si="0"/>
        <v>33611000</v>
      </c>
      <c r="I24" s="25">
        <v>264205000</v>
      </c>
      <c r="J24" s="26">
        <v>0</v>
      </c>
      <c r="K24" s="23">
        <v>2000000</v>
      </c>
      <c r="M24" s="55">
        <f t="shared" si="1"/>
        <v>264205000</v>
      </c>
      <c r="N24" s="55">
        <f t="shared" si="2"/>
        <v>0</v>
      </c>
    </row>
    <row r="25" spans="2:14" ht="19.5" customHeight="1">
      <c r="B25" s="21" t="s">
        <v>82</v>
      </c>
      <c r="C25" s="15" t="s">
        <v>244</v>
      </c>
      <c r="D25" s="15" t="s">
        <v>244</v>
      </c>
      <c r="E25" s="22" t="s">
        <v>263</v>
      </c>
      <c r="F25" s="23">
        <v>154397000</v>
      </c>
      <c r="G25" s="24">
        <v>132289700</v>
      </c>
      <c r="H25" s="25">
        <f t="shared" si="0"/>
        <v>22107300</v>
      </c>
      <c r="I25" s="25">
        <v>154397000</v>
      </c>
      <c r="J25" s="26">
        <v>0</v>
      </c>
      <c r="K25" s="23">
        <v>0</v>
      </c>
      <c r="M25" s="55">
        <f t="shared" si="1"/>
        <v>154397000</v>
      </c>
      <c r="N25" s="55">
        <f t="shared" si="2"/>
        <v>0</v>
      </c>
    </row>
    <row r="26" spans="2:14" ht="19.5" customHeight="1">
      <c r="B26" s="21" t="s">
        <v>83</v>
      </c>
      <c r="C26" s="15" t="s">
        <v>244</v>
      </c>
      <c r="D26" s="15" t="s">
        <v>244</v>
      </c>
      <c r="E26" s="22" t="s">
        <v>264</v>
      </c>
      <c r="F26" s="23">
        <v>273911000</v>
      </c>
      <c r="G26" s="24">
        <v>223035000</v>
      </c>
      <c r="H26" s="25">
        <f t="shared" si="0"/>
        <v>49876000</v>
      </c>
      <c r="I26" s="25">
        <v>272911000</v>
      </c>
      <c r="J26" s="26">
        <v>1000000</v>
      </c>
      <c r="K26" s="23">
        <v>4000400</v>
      </c>
      <c r="M26" s="55">
        <f t="shared" si="1"/>
        <v>273911000</v>
      </c>
      <c r="N26" s="55">
        <f t="shared" si="2"/>
        <v>0</v>
      </c>
    </row>
    <row r="27" spans="2:14" ht="19.5" customHeight="1">
      <c r="B27" s="21" t="s">
        <v>84</v>
      </c>
      <c r="C27" s="15" t="s">
        <v>244</v>
      </c>
      <c r="D27" s="15" t="s">
        <v>244</v>
      </c>
      <c r="E27" s="22" t="s">
        <v>265</v>
      </c>
      <c r="F27" s="23">
        <v>147679000</v>
      </c>
      <c r="G27" s="24">
        <v>127324000</v>
      </c>
      <c r="H27" s="25">
        <f t="shared" si="0"/>
        <v>20355000</v>
      </c>
      <c r="I27" s="25">
        <v>147679000</v>
      </c>
      <c r="J27" s="26">
        <v>0</v>
      </c>
      <c r="K27" s="23">
        <v>0</v>
      </c>
      <c r="M27" s="55">
        <f t="shared" si="1"/>
        <v>147679000</v>
      </c>
      <c r="N27" s="55">
        <f t="shared" si="2"/>
        <v>0</v>
      </c>
    </row>
    <row r="28" spans="2:14" ht="19.5" customHeight="1">
      <c r="B28" s="21" t="s">
        <v>85</v>
      </c>
      <c r="C28" s="15" t="s">
        <v>244</v>
      </c>
      <c r="D28" s="15" t="s">
        <v>244</v>
      </c>
      <c r="E28" s="22" t="s">
        <v>174</v>
      </c>
      <c r="F28" s="23">
        <v>72259000</v>
      </c>
      <c r="G28" s="24">
        <v>67879000</v>
      </c>
      <c r="H28" s="25">
        <f t="shared" si="0"/>
        <v>4105000</v>
      </c>
      <c r="I28" s="25">
        <v>71984000</v>
      </c>
      <c r="J28" s="26">
        <v>275000</v>
      </c>
      <c r="K28" s="23">
        <v>1500560</v>
      </c>
      <c r="M28" s="55">
        <f t="shared" si="1"/>
        <v>72259000</v>
      </c>
      <c r="N28" s="55">
        <f t="shared" si="2"/>
        <v>0</v>
      </c>
    </row>
    <row r="29" spans="2:14" ht="19.5" customHeight="1">
      <c r="B29" s="21" t="s">
        <v>86</v>
      </c>
      <c r="C29" s="15" t="s">
        <v>244</v>
      </c>
      <c r="D29" s="15" t="s">
        <v>244</v>
      </c>
      <c r="E29" s="22" t="s">
        <v>266</v>
      </c>
      <c r="F29" s="23">
        <v>375861000</v>
      </c>
      <c r="G29" s="24">
        <v>332723000</v>
      </c>
      <c r="H29" s="25">
        <f t="shared" si="0"/>
        <v>43138000</v>
      </c>
      <c r="I29" s="25">
        <v>375861000</v>
      </c>
      <c r="J29" s="26">
        <v>0</v>
      </c>
      <c r="K29" s="23">
        <v>0</v>
      </c>
      <c r="M29" s="55">
        <f t="shared" si="1"/>
        <v>375861000</v>
      </c>
      <c r="N29" s="55">
        <f t="shared" si="2"/>
        <v>0</v>
      </c>
    </row>
    <row r="30" spans="2:14" ht="19.5" customHeight="1">
      <c r="B30" s="21" t="s">
        <v>87</v>
      </c>
      <c r="C30" s="15" t="s">
        <v>244</v>
      </c>
      <c r="D30" s="15" t="s">
        <v>244</v>
      </c>
      <c r="E30" s="22" t="s">
        <v>267</v>
      </c>
      <c r="F30" s="23">
        <v>301594000</v>
      </c>
      <c r="G30" s="24">
        <v>255967000</v>
      </c>
      <c r="H30" s="25">
        <f t="shared" si="0"/>
        <v>45627000</v>
      </c>
      <c r="I30" s="25">
        <v>301594000</v>
      </c>
      <c r="J30" s="26">
        <v>0</v>
      </c>
      <c r="K30" s="23">
        <v>2750000</v>
      </c>
      <c r="M30" s="55">
        <f t="shared" si="1"/>
        <v>301594000</v>
      </c>
      <c r="N30" s="55">
        <f t="shared" si="2"/>
        <v>0</v>
      </c>
    </row>
    <row r="31" spans="2:14" ht="19.5" customHeight="1">
      <c r="B31" s="21" t="s">
        <v>88</v>
      </c>
      <c r="C31" s="15" t="s">
        <v>244</v>
      </c>
      <c r="D31" s="15" t="s">
        <v>244</v>
      </c>
      <c r="E31" s="22" t="s">
        <v>268</v>
      </c>
      <c r="F31" s="23">
        <v>135826000</v>
      </c>
      <c r="G31" s="24">
        <v>117758000</v>
      </c>
      <c r="H31" s="25">
        <f t="shared" si="0"/>
        <v>18068000</v>
      </c>
      <c r="I31" s="25">
        <v>135826000</v>
      </c>
      <c r="J31" s="26">
        <v>0</v>
      </c>
      <c r="K31" s="23">
        <v>18051400</v>
      </c>
      <c r="M31" s="55">
        <f t="shared" si="1"/>
        <v>135826000</v>
      </c>
      <c r="N31" s="55">
        <f t="shared" si="2"/>
        <v>0</v>
      </c>
    </row>
    <row r="32" spans="2:14" ht="19.5" customHeight="1">
      <c r="B32" s="21" t="s">
        <v>89</v>
      </c>
      <c r="C32" s="15" t="s">
        <v>244</v>
      </c>
      <c r="D32" s="15" t="s">
        <v>244</v>
      </c>
      <c r="E32" s="22" t="s">
        <v>269</v>
      </c>
      <c r="F32" s="23">
        <v>246135000</v>
      </c>
      <c r="G32" s="24">
        <v>204755000</v>
      </c>
      <c r="H32" s="25">
        <f t="shared" si="0"/>
        <v>41380000</v>
      </c>
      <c r="I32" s="25">
        <v>246135000</v>
      </c>
      <c r="J32" s="26">
        <v>0</v>
      </c>
      <c r="K32" s="23">
        <v>5001500</v>
      </c>
      <c r="M32" s="55">
        <f t="shared" si="1"/>
        <v>246135000</v>
      </c>
      <c r="N32" s="55">
        <f t="shared" si="2"/>
        <v>0</v>
      </c>
    </row>
    <row r="33" spans="2:14" ht="19.5" customHeight="1">
      <c r="B33" s="21" t="s">
        <v>90</v>
      </c>
      <c r="C33" s="15" t="s">
        <v>244</v>
      </c>
      <c r="D33" s="15" t="s">
        <v>244</v>
      </c>
      <c r="E33" s="22" t="s">
        <v>175</v>
      </c>
      <c r="F33" s="23">
        <v>248889000</v>
      </c>
      <c r="G33" s="24">
        <v>148466300</v>
      </c>
      <c r="H33" s="25">
        <f t="shared" si="0"/>
        <v>100422700</v>
      </c>
      <c r="I33" s="25">
        <v>248889000</v>
      </c>
      <c r="J33" s="26">
        <v>0</v>
      </c>
      <c r="K33" s="23">
        <v>55000000</v>
      </c>
      <c r="M33" s="55">
        <f t="shared" si="1"/>
        <v>248889000</v>
      </c>
      <c r="N33" s="55">
        <f t="shared" si="2"/>
        <v>0</v>
      </c>
    </row>
    <row r="34" spans="2:14" ht="19.5" customHeight="1">
      <c r="B34" s="21" t="s">
        <v>91</v>
      </c>
      <c r="C34" s="15" t="s">
        <v>244</v>
      </c>
      <c r="D34" s="15" t="s">
        <v>244</v>
      </c>
      <c r="E34" s="22" t="s">
        <v>270</v>
      </c>
      <c r="F34" s="23">
        <v>329837000</v>
      </c>
      <c r="G34" s="24">
        <v>266550000</v>
      </c>
      <c r="H34" s="25">
        <f t="shared" si="0"/>
        <v>63287000</v>
      </c>
      <c r="I34" s="25">
        <v>329837000</v>
      </c>
      <c r="J34" s="26">
        <v>0</v>
      </c>
      <c r="K34" s="23">
        <v>0</v>
      </c>
      <c r="M34" s="55">
        <f t="shared" si="1"/>
        <v>329837000</v>
      </c>
      <c r="N34" s="55">
        <f t="shared" si="2"/>
        <v>0</v>
      </c>
    </row>
    <row r="35" spans="2:14" ht="19.5" customHeight="1">
      <c r="B35" s="21" t="s">
        <v>92</v>
      </c>
      <c r="C35" s="15" t="s">
        <v>244</v>
      </c>
      <c r="D35" s="15" t="s">
        <v>244</v>
      </c>
      <c r="E35" s="22" t="s">
        <v>271</v>
      </c>
      <c r="F35" s="23">
        <v>221505000</v>
      </c>
      <c r="G35" s="24">
        <v>198959800</v>
      </c>
      <c r="H35" s="25">
        <f t="shared" si="0"/>
        <v>22545200</v>
      </c>
      <c r="I35" s="25">
        <v>221505000</v>
      </c>
      <c r="J35" s="26">
        <v>0</v>
      </c>
      <c r="K35" s="23">
        <v>0</v>
      </c>
      <c r="M35" s="55">
        <f t="shared" si="1"/>
        <v>221505000</v>
      </c>
      <c r="N35" s="55">
        <f t="shared" si="2"/>
        <v>0</v>
      </c>
    </row>
    <row r="36" spans="2:14" ht="19.5" customHeight="1">
      <c r="B36" s="21" t="s">
        <v>93</v>
      </c>
      <c r="C36" s="15" t="s">
        <v>244</v>
      </c>
      <c r="D36" s="15" t="s">
        <v>244</v>
      </c>
      <c r="E36" s="22" t="s">
        <v>176</v>
      </c>
      <c r="F36" s="23">
        <v>199036000</v>
      </c>
      <c r="G36" s="24">
        <v>172220000</v>
      </c>
      <c r="H36" s="25">
        <f t="shared" si="0"/>
        <v>26816000</v>
      </c>
      <c r="I36" s="25">
        <v>199036000</v>
      </c>
      <c r="J36" s="26">
        <v>0</v>
      </c>
      <c r="K36" s="23">
        <v>6000850</v>
      </c>
      <c r="M36" s="55">
        <f t="shared" si="1"/>
        <v>199036000</v>
      </c>
      <c r="N36" s="55">
        <f t="shared" si="2"/>
        <v>0</v>
      </c>
    </row>
    <row r="37" spans="2:14" ht="19.5" customHeight="1">
      <c r="B37" s="21" t="s">
        <v>94</v>
      </c>
      <c r="C37" s="15" t="s">
        <v>244</v>
      </c>
      <c r="D37" s="15" t="s">
        <v>244</v>
      </c>
      <c r="E37" s="22" t="s">
        <v>272</v>
      </c>
      <c r="F37" s="23">
        <v>150031000</v>
      </c>
      <c r="G37" s="24">
        <v>132866000</v>
      </c>
      <c r="H37" s="25">
        <f t="shared" si="0"/>
        <v>17165000</v>
      </c>
      <c r="I37" s="25">
        <v>150031000</v>
      </c>
      <c r="J37" s="26">
        <v>0</v>
      </c>
      <c r="K37" s="23">
        <v>11076500</v>
      </c>
      <c r="M37" s="55">
        <f t="shared" si="1"/>
        <v>150031000</v>
      </c>
      <c r="N37" s="55">
        <f t="shared" si="2"/>
        <v>0</v>
      </c>
    </row>
    <row r="38" spans="2:14" ht="19.5" customHeight="1">
      <c r="B38" s="21" t="s">
        <v>95</v>
      </c>
      <c r="C38" s="15" t="s">
        <v>244</v>
      </c>
      <c r="D38" s="15" t="s">
        <v>244</v>
      </c>
      <c r="E38" s="22" t="s">
        <v>273</v>
      </c>
      <c r="F38" s="23">
        <v>249490000</v>
      </c>
      <c r="G38" s="24">
        <v>207284000</v>
      </c>
      <c r="H38" s="25">
        <f t="shared" si="0"/>
        <v>42206000</v>
      </c>
      <c r="I38" s="25">
        <v>249490000</v>
      </c>
      <c r="J38" s="26">
        <v>0</v>
      </c>
      <c r="K38" s="23">
        <v>8301000</v>
      </c>
      <c r="M38" s="55">
        <f t="shared" si="1"/>
        <v>249490000</v>
      </c>
      <c r="N38" s="55">
        <f t="shared" si="2"/>
        <v>0</v>
      </c>
    </row>
    <row r="39" spans="2:14" ht="19.5" customHeight="1">
      <c r="B39" s="21" t="s">
        <v>96</v>
      </c>
      <c r="C39" s="15" t="s">
        <v>244</v>
      </c>
      <c r="D39" s="15" t="s">
        <v>244</v>
      </c>
      <c r="E39" s="22" t="s">
        <v>274</v>
      </c>
      <c r="F39" s="23">
        <v>197851000</v>
      </c>
      <c r="G39" s="24">
        <v>173170400</v>
      </c>
      <c r="H39" s="25">
        <f t="shared" si="0"/>
        <v>24680600</v>
      </c>
      <c r="I39" s="25">
        <v>197851000</v>
      </c>
      <c r="J39" s="26">
        <v>0</v>
      </c>
      <c r="K39" s="23">
        <v>0</v>
      </c>
      <c r="M39" s="55">
        <f t="shared" si="1"/>
        <v>197851000</v>
      </c>
      <c r="N39" s="55">
        <f t="shared" si="2"/>
        <v>0</v>
      </c>
    </row>
    <row r="40" spans="2:14" ht="19.5" customHeight="1">
      <c r="B40" s="21" t="s">
        <v>97</v>
      </c>
      <c r="C40" s="15" t="s">
        <v>244</v>
      </c>
      <c r="D40" s="15" t="s">
        <v>244</v>
      </c>
      <c r="E40" s="22" t="s">
        <v>275</v>
      </c>
      <c r="F40" s="23">
        <v>196354000</v>
      </c>
      <c r="G40" s="24">
        <v>166478000</v>
      </c>
      <c r="H40" s="25">
        <f t="shared" si="0"/>
        <v>29876000</v>
      </c>
      <c r="I40" s="25">
        <v>196354000</v>
      </c>
      <c r="J40" s="26">
        <v>0</v>
      </c>
      <c r="K40" s="23">
        <v>1500500</v>
      </c>
      <c r="M40" s="55">
        <f t="shared" si="1"/>
        <v>196354000</v>
      </c>
      <c r="N40" s="55">
        <f t="shared" si="2"/>
        <v>0</v>
      </c>
    </row>
    <row r="41" spans="2:14" ht="19.5" customHeight="1">
      <c r="B41" s="21" t="s">
        <v>98</v>
      </c>
      <c r="C41" s="15" t="s">
        <v>244</v>
      </c>
      <c r="D41" s="15" t="s">
        <v>244</v>
      </c>
      <c r="E41" s="22" t="s">
        <v>276</v>
      </c>
      <c r="F41" s="23">
        <v>284432000</v>
      </c>
      <c r="G41" s="24">
        <v>257260100</v>
      </c>
      <c r="H41" s="25">
        <f t="shared" si="0"/>
        <v>27171900</v>
      </c>
      <c r="I41" s="25">
        <v>284432000</v>
      </c>
      <c r="J41" s="26">
        <v>0</v>
      </c>
      <c r="K41" s="23">
        <v>0</v>
      </c>
      <c r="M41" s="55">
        <f t="shared" si="1"/>
        <v>284432000</v>
      </c>
      <c r="N41" s="55">
        <f t="shared" si="2"/>
        <v>0</v>
      </c>
    </row>
    <row r="42" spans="2:14" ht="19.5" customHeight="1">
      <c r="B42" s="21" t="s">
        <v>99</v>
      </c>
      <c r="C42" s="15" t="s">
        <v>244</v>
      </c>
      <c r="D42" s="15" t="s">
        <v>244</v>
      </c>
      <c r="E42" s="22" t="s">
        <v>277</v>
      </c>
      <c r="F42" s="23">
        <v>152912000</v>
      </c>
      <c r="G42" s="24">
        <v>134677600</v>
      </c>
      <c r="H42" s="25">
        <f t="shared" si="0"/>
        <v>18234400</v>
      </c>
      <c r="I42" s="25">
        <v>152912000</v>
      </c>
      <c r="J42" s="26">
        <v>0</v>
      </c>
      <c r="K42" s="23">
        <v>0</v>
      </c>
      <c r="M42" s="55">
        <f t="shared" si="1"/>
        <v>152912000</v>
      </c>
      <c r="N42" s="55">
        <f t="shared" si="2"/>
        <v>0</v>
      </c>
    </row>
    <row r="43" spans="2:14" ht="19.5" customHeight="1">
      <c r="B43" s="21" t="s">
        <v>100</v>
      </c>
      <c r="C43" s="15" t="s">
        <v>244</v>
      </c>
      <c r="D43" s="15" t="s">
        <v>244</v>
      </c>
      <c r="E43" s="22" t="s">
        <v>278</v>
      </c>
      <c r="F43" s="23">
        <v>174690000</v>
      </c>
      <c r="G43" s="24">
        <v>155533000</v>
      </c>
      <c r="H43" s="25">
        <f t="shared" si="0"/>
        <v>18157000</v>
      </c>
      <c r="I43" s="25">
        <v>173690000</v>
      </c>
      <c r="J43" s="26">
        <v>1000000</v>
      </c>
      <c r="K43" s="23">
        <v>3000000</v>
      </c>
      <c r="M43" s="55">
        <f t="shared" si="1"/>
        <v>174690000</v>
      </c>
      <c r="N43" s="55">
        <f t="shared" si="2"/>
        <v>0</v>
      </c>
    </row>
    <row r="44" spans="2:14" ht="19.5" customHeight="1">
      <c r="B44" s="21" t="s">
        <v>101</v>
      </c>
      <c r="C44" s="15" t="s">
        <v>244</v>
      </c>
      <c r="D44" s="15" t="s">
        <v>244</v>
      </c>
      <c r="E44" s="22" t="s">
        <v>279</v>
      </c>
      <c r="F44" s="23">
        <v>192149000</v>
      </c>
      <c r="G44" s="24">
        <v>175095250</v>
      </c>
      <c r="H44" s="25">
        <f t="shared" si="0"/>
        <v>17053750</v>
      </c>
      <c r="I44" s="25">
        <v>192149000</v>
      </c>
      <c r="J44" s="26">
        <v>0</v>
      </c>
      <c r="K44" s="23">
        <v>17000100</v>
      </c>
      <c r="M44" s="55">
        <f t="shared" si="1"/>
        <v>192149000</v>
      </c>
      <c r="N44" s="55">
        <f t="shared" si="2"/>
        <v>0</v>
      </c>
    </row>
    <row r="45" spans="2:14" ht="19.5" customHeight="1">
      <c r="B45" s="21" t="s">
        <v>102</v>
      </c>
      <c r="C45" s="15" t="s">
        <v>244</v>
      </c>
      <c r="D45" s="15" t="s">
        <v>244</v>
      </c>
      <c r="E45" s="22" t="s">
        <v>177</v>
      </c>
      <c r="F45" s="23">
        <v>175000000</v>
      </c>
      <c r="G45" s="24">
        <v>163319500</v>
      </c>
      <c r="H45" s="25">
        <f t="shared" si="0"/>
        <v>11480500</v>
      </c>
      <c r="I45" s="25">
        <v>174800000</v>
      </c>
      <c r="J45" s="26">
        <v>200000</v>
      </c>
      <c r="K45" s="23">
        <v>10005000</v>
      </c>
      <c r="M45" s="55">
        <f t="shared" si="1"/>
        <v>175000000</v>
      </c>
      <c r="N45" s="55">
        <f t="shared" si="2"/>
        <v>0</v>
      </c>
    </row>
    <row r="46" spans="2:14" ht="19.5" customHeight="1">
      <c r="B46" s="21" t="s">
        <v>103</v>
      </c>
      <c r="C46" s="15" t="s">
        <v>244</v>
      </c>
      <c r="D46" s="15" t="s">
        <v>244</v>
      </c>
      <c r="E46" s="22" t="s">
        <v>280</v>
      </c>
      <c r="F46" s="23">
        <v>130515000</v>
      </c>
      <c r="G46" s="24">
        <v>112081000</v>
      </c>
      <c r="H46" s="25">
        <f t="shared" si="0"/>
        <v>18084000</v>
      </c>
      <c r="I46" s="25">
        <v>130165000</v>
      </c>
      <c r="J46" s="26">
        <v>350000</v>
      </c>
      <c r="K46" s="23">
        <v>3602000</v>
      </c>
      <c r="M46" s="55">
        <f t="shared" si="1"/>
        <v>130515000</v>
      </c>
      <c r="N46" s="55">
        <f t="shared" si="2"/>
        <v>0</v>
      </c>
    </row>
    <row r="47" spans="2:14" ht="19.5" customHeight="1">
      <c r="B47" s="21" t="s">
        <v>104</v>
      </c>
      <c r="C47" s="15" t="s">
        <v>244</v>
      </c>
      <c r="D47" s="15" t="s">
        <v>244</v>
      </c>
      <c r="E47" s="22" t="s">
        <v>178</v>
      </c>
      <c r="F47" s="23">
        <v>57213000</v>
      </c>
      <c r="G47" s="24">
        <v>55321000</v>
      </c>
      <c r="H47" s="25">
        <f t="shared" si="0"/>
        <v>1892000</v>
      </c>
      <c r="I47" s="25">
        <v>57213000</v>
      </c>
      <c r="J47" s="26">
        <v>0</v>
      </c>
      <c r="K47" s="23">
        <v>3102800</v>
      </c>
      <c r="M47" s="55">
        <f t="shared" si="1"/>
        <v>57213000</v>
      </c>
      <c r="N47" s="55">
        <f t="shared" si="2"/>
        <v>0</v>
      </c>
    </row>
    <row r="48" spans="2:14" ht="19.5" customHeight="1">
      <c r="B48" s="21" t="s">
        <v>105</v>
      </c>
      <c r="C48" s="15" t="s">
        <v>244</v>
      </c>
      <c r="D48" s="15" t="s">
        <v>244</v>
      </c>
      <c r="E48" s="22" t="s">
        <v>281</v>
      </c>
      <c r="F48" s="23">
        <v>55914000</v>
      </c>
      <c r="G48" s="24">
        <v>54166000</v>
      </c>
      <c r="H48" s="25">
        <f t="shared" si="0"/>
        <v>1748000</v>
      </c>
      <c r="I48" s="25">
        <v>55914000</v>
      </c>
      <c r="J48" s="26">
        <v>0</v>
      </c>
      <c r="K48" s="23">
        <v>1101100</v>
      </c>
      <c r="M48" s="55">
        <f t="shared" si="1"/>
        <v>55914000</v>
      </c>
      <c r="N48" s="55">
        <f t="shared" si="2"/>
        <v>0</v>
      </c>
    </row>
    <row r="49" spans="2:14" ht="19.5" customHeight="1">
      <c r="B49" s="21" t="s">
        <v>106</v>
      </c>
      <c r="C49" s="15" t="s">
        <v>244</v>
      </c>
      <c r="D49" s="15" t="s">
        <v>244</v>
      </c>
      <c r="E49" s="22" t="s">
        <v>282</v>
      </c>
      <c r="F49" s="23">
        <v>129099000</v>
      </c>
      <c r="G49" s="24">
        <v>122931300</v>
      </c>
      <c r="H49" s="25">
        <f t="shared" si="0"/>
        <v>6167700</v>
      </c>
      <c r="I49" s="25">
        <v>129099000</v>
      </c>
      <c r="J49" s="26">
        <v>0</v>
      </c>
      <c r="K49" s="23">
        <v>0</v>
      </c>
      <c r="M49" s="55">
        <f t="shared" si="1"/>
        <v>129099000</v>
      </c>
      <c r="N49" s="55">
        <f t="shared" si="2"/>
        <v>0</v>
      </c>
    </row>
    <row r="50" spans="2:14" ht="19.5" customHeight="1">
      <c r="B50" s="21" t="s">
        <v>107</v>
      </c>
      <c r="C50" s="15" t="s">
        <v>244</v>
      </c>
      <c r="D50" s="15" t="s">
        <v>244</v>
      </c>
      <c r="E50" s="22" t="s">
        <v>283</v>
      </c>
      <c r="F50" s="23">
        <v>185969000</v>
      </c>
      <c r="G50" s="24">
        <v>162223700</v>
      </c>
      <c r="H50" s="25">
        <f aca="true" t="shared" si="3" ref="H50:H81">I50-G50</f>
        <v>23745300</v>
      </c>
      <c r="I50" s="25">
        <v>185969000</v>
      </c>
      <c r="J50" s="26">
        <v>0</v>
      </c>
      <c r="K50" s="23">
        <v>0</v>
      </c>
      <c r="M50" s="55">
        <f t="shared" si="1"/>
        <v>185969000</v>
      </c>
      <c r="N50" s="55">
        <f t="shared" si="2"/>
        <v>0</v>
      </c>
    </row>
    <row r="51" spans="2:14" ht="19.5" customHeight="1">
      <c r="B51" s="21" t="s">
        <v>108</v>
      </c>
      <c r="C51" s="15" t="s">
        <v>244</v>
      </c>
      <c r="D51" s="15" t="s">
        <v>244</v>
      </c>
      <c r="E51" s="22" t="s">
        <v>284</v>
      </c>
      <c r="F51" s="23">
        <v>132297000</v>
      </c>
      <c r="G51" s="24">
        <v>118780000</v>
      </c>
      <c r="H51" s="25">
        <f t="shared" si="3"/>
        <v>13517000</v>
      </c>
      <c r="I51" s="25">
        <v>132297000</v>
      </c>
      <c r="J51" s="26">
        <v>0</v>
      </c>
      <c r="K51" s="23">
        <v>1000100</v>
      </c>
      <c r="M51" s="55">
        <f t="shared" si="1"/>
        <v>132297000</v>
      </c>
      <c r="N51" s="55">
        <f t="shared" si="2"/>
        <v>0</v>
      </c>
    </row>
    <row r="52" spans="2:14" ht="19.5" customHeight="1">
      <c r="B52" s="21" t="s">
        <v>109</v>
      </c>
      <c r="C52" s="15" t="s">
        <v>244</v>
      </c>
      <c r="D52" s="15" t="s">
        <v>244</v>
      </c>
      <c r="E52" s="22" t="s">
        <v>285</v>
      </c>
      <c r="F52" s="23">
        <v>107019000</v>
      </c>
      <c r="G52" s="24">
        <v>90358000</v>
      </c>
      <c r="H52" s="25">
        <f t="shared" si="3"/>
        <v>16661000</v>
      </c>
      <c r="I52" s="25">
        <v>107019000</v>
      </c>
      <c r="J52" s="26">
        <v>0</v>
      </c>
      <c r="K52" s="23">
        <v>0</v>
      </c>
      <c r="M52" s="55">
        <f t="shared" si="1"/>
        <v>107019000</v>
      </c>
      <c r="N52" s="55">
        <f t="shared" si="2"/>
        <v>0</v>
      </c>
    </row>
    <row r="53" spans="2:14" ht="19.5" customHeight="1">
      <c r="B53" s="21" t="s">
        <v>110</v>
      </c>
      <c r="C53" s="15" t="s">
        <v>244</v>
      </c>
      <c r="D53" s="15" t="s">
        <v>244</v>
      </c>
      <c r="E53" s="22" t="s">
        <v>286</v>
      </c>
      <c r="F53" s="23">
        <v>158966000</v>
      </c>
      <c r="G53" s="24">
        <v>142243000</v>
      </c>
      <c r="H53" s="25">
        <f t="shared" si="3"/>
        <v>15923000</v>
      </c>
      <c r="I53" s="25">
        <v>158166000</v>
      </c>
      <c r="J53" s="26">
        <v>800000</v>
      </c>
      <c r="K53" s="23">
        <v>1110000</v>
      </c>
      <c r="M53" s="55">
        <f t="shared" si="1"/>
        <v>158966000</v>
      </c>
      <c r="N53" s="55">
        <f t="shared" si="2"/>
        <v>0</v>
      </c>
    </row>
    <row r="54" spans="2:14" ht="19.5" customHeight="1">
      <c r="B54" s="21" t="s">
        <v>111</v>
      </c>
      <c r="C54" s="15" t="s">
        <v>244</v>
      </c>
      <c r="D54" s="15" t="s">
        <v>244</v>
      </c>
      <c r="E54" s="22" t="s">
        <v>287</v>
      </c>
      <c r="F54" s="23">
        <v>156877000</v>
      </c>
      <c r="G54" s="24">
        <v>139249000</v>
      </c>
      <c r="H54" s="25">
        <f t="shared" si="3"/>
        <v>17628000</v>
      </c>
      <c r="I54" s="25">
        <v>156877000</v>
      </c>
      <c r="J54" s="26">
        <v>0</v>
      </c>
      <c r="K54" s="23">
        <v>0</v>
      </c>
      <c r="M54" s="55">
        <f t="shared" si="1"/>
        <v>156877000</v>
      </c>
      <c r="N54" s="55">
        <f t="shared" si="2"/>
        <v>0</v>
      </c>
    </row>
    <row r="55" spans="2:14" ht="19.5" customHeight="1">
      <c r="B55" s="21" t="s">
        <v>112</v>
      </c>
      <c r="C55" s="15" t="s">
        <v>244</v>
      </c>
      <c r="D55" s="15" t="s">
        <v>244</v>
      </c>
      <c r="E55" s="22" t="s">
        <v>179</v>
      </c>
      <c r="F55" s="23">
        <v>114790000</v>
      </c>
      <c r="G55" s="24">
        <v>98107000</v>
      </c>
      <c r="H55" s="25">
        <f t="shared" si="3"/>
        <v>16183000</v>
      </c>
      <c r="I55" s="25">
        <v>114290000</v>
      </c>
      <c r="J55" s="26">
        <v>500000</v>
      </c>
      <c r="K55" s="23">
        <v>801000</v>
      </c>
      <c r="M55" s="55">
        <f t="shared" si="1"/>
        <v>114790000</v>
      </c>
      <c r="N55" s="55">
        <f t="shared" si="2"/>
        <v>0</v>
      </c>
    </row>
    <row r="56" spans="2:14" ht="19.5" customHeight="1">
      <c r="B56" s="21" t="s">
        <v>113</v>
      </c>
      <c r="C56" s="15" t="s">
        <v>244</v>
      </c>
      <c r="D56" s="15" t="s">
        <v>244</v>
      </c>
      <c r="E56" s="22" t="s">
        <v>180</v>
      </c>
      <c r="F56" s="23">
        <v>188015000</v>
      </c>
      <c r="G56" s="24">
        <v>158739900</v>
      </c>
      <c r="H56" s="25">
        <f t="shared" si="3"/>
        <v>29275100</v>
      </c>
      <c r="I56" s="25">
        <v>188015000</v>
      </c>
      <c r="J56" s="26">
        <v>0</v>
      </c>
      <c r="K56" s="23">
        <v>0</v>
      </c>
      <c r="M56" s="55">
        <f t="shared" si="1"/>
        <v>188015000</v>
      </c>
      <c r="N56" s="55">
        <f t="shared" si="2"/>
        <v>0</v>
      </c>
    </row>
    <row r="57" spans="2:14" ht="19.5" customHeight="1">
      <c r="B57" s="21" t="s">
        <v>114</v>
      </c>
      <c r="C57" s="15" t="s">
        <v>244</v>
      </c>
      <c r="D57" s="15" t="s">
        <v>244</v>
      </c>
      <c r="E57" s="22" t="s">
        <v>288</v>
      </c>
      <c r="F57" s="23">
        <v>149330000</v>
      </c>
      <c r="G57" s="24">
        <v>114647000</v>
      </c>
      <c r="H57" s="25">
        <f t="shared" si="3"/>
        <v>34683000</v>
      </c>
      <c r="I57" s="25">
        <v>149330000</v>
      </c>
      <c r="J57" s="26">
        <v>0</v>
      </c>
      <c r="K57" s="23">
        <v>1252250</v>
      </c>
      <c r="M57" s="55">
        <f t="shared" si="1"/>
        <v>149330000</v>
      </c>
      <c r="N57" s="55">
        <f t="shared" si="2"/>
        <v>0</v>
      </c>
    </row>
    <row r="58" spans="2:14" ht="19.5" customHeight="1">
      <c r="B58" s="21" t="s">
        <v>115</v>
      </c>
      <c r="C58" s="15" t="s">
        <v>244</v>
      </c>
      <c r="D58" s="15" t="s">
        <v>244</v>
      </c>
      <c r="E58" s="22" t="s">
        <v>289</v>
      </c>
      <c r="F58" s="23">
        <v>146459000</v>
      </c>
      <c r="G58" s="24">
        <v>122319000</v>
      </c>
      <c r="H58" s="25">
        <f t="shared" si="3"/>
        <v>24140000</v>
      </c>
      <c r="I58" s="25">
        <v>146459000</v>
      </c>
      <c r="J58" s="26">
        <v>0</v>
      </c>
      <c r="K58" s="23">
        <v>0</v>
      </c>
      <c r="M58" s="55">
        <f t="shared" si="1"/>
        <v>146459000</v>
      </c>
      <c r="N58" s="55">
        <f t="shared" si="2"/>
        <v>0</v>
      </c>
    </row>
    <row r="59" spans="2:14" ht="19.5" customHeight="1">
      <c r="B59" s="21" t="s">
        <v>116</v>
      </c>
      <c r="C59" s="15" t="s">
        <v>244</v>
      </c>
      <c r="D59" s="15" t="s">
        <v>244</v>
      </c>
      <c r="E59" s="22" t="s">
        <v>290</v>
      </c>
      <c r="F59" s="23">
        <v>97341000</v>
      </c>
      <c r="G59" s="24">
        <v>82447000</v>
      </c>
      <c r="H59" s="25">
        <f t="shared" si="3"/>
        <v>14894000</v>
      </c>
      <c r="I59" s="25">
        <v>97341000</v>
      </c>
      <c r="J59" s="26">
        <v>0</v>
      </c>
      <c r="K59" s="23">
        <v>1855000</v>
      </c>
      <c r="M59" s="55">
        <f t="shared" si="1"/>
        <v>97341000</v>
      </c>
      <c r="N59" s="55">
        <f t="shared" si="2"/>
        <v>0</v>
      </c>
    </row>
    <row r="60" spans="2:14" ht="19.5" customHeight="1">
      <c r="B60" s="21" t="s">
        <v>117</v>
      </c>
      <c r="C60" s="15" t="s">
        <v>244</v>
      </c>
      <c r="D60" s="15" t="s">
        <v>244</v>
      </c>
      <c r="E60" s="22" t="s">
        <v>291</v>
      </c>
      <c r="F60" s="23">
        <v>114236000</v>
      </c>
      <c r="G60" s="24">
        <v>100632000</v>
      </c>
      <c r="H60" s="25">
        <f t="shared" si="3"/>
        <v>13604000</v>
      </c>
      <c r="I60" s="25">
        <v>114236000</v>
      </c>
      <c r="J60" s="26">
        <v>0</v>
      </c>
      <c r="K60" s="23">
        <v>6000</v>
      </c>
      <c r="M60" s="55">
        <f t="shared" si="1"/>
        <v>114236000</v>
      </c>
      <c r="N60" s="55">
        <f t="shared" si="2"/>
        <v>0</v>
      </c>
    </row>
    <row r="61" spans="2:14" ht="19.5" customHeight="1">
      <c r="B61" s="21" t="s">
        <v>118</v>
      </c>
      <c r="C61" s="15" t="s">
        <v>244</v>
      </c>
      <c r="D61" s="15" t="s">
        <v>244</v>
      </c>
      <c r="E61" s="22" t="s">
        <v>292</v>
      </c>
      <c r="F61" s="23">
        <v>134908000</v>
      </c>
      <c r="G61" s="24">
        <v>117245000</v>
      </c>
      <c r="H61" s="25">
        <f t="shared" si="3"/>
        <v>17663000</v>
      </c>
      <c r="I61" s="25">
        <v>134908000</v>
      </c>
      <c r="J61" s="26">
        <v>0</v>
      </c>
      <c r="K61" s="23">
        <v>2200000</v>
      </c>
      <c r="M61" s="55">
        <f t="shared" si="1"/>
        <v>134908000</v>
      </c>
      <c r="N61" s="55">
        <f t="shared" si="2"/>
        <v>0</v>
      </c>
    </row>
    <row r="62" spans="2:14" ht="19.5" customHeight="1">
      <c r="B62" s="21" t="s">
        <v>119</v>
      </c>
      <c r="C62" s="15" t="s">
        <v>244</v>
      </c>
      <c r="D62" s="15" t="s">
        <v>244</v>
      </c>
      <c r="E62" s="22" t="s">
        <v>293</v>
      </c>
      <c r="F62" s="23">
        <v>89238000</v>
      </c>
      <c r="G62" s="24">
        <v>80869000</v>
      </c>
      <c r="H62" s="25">
        <f t="shared" si="3"/>
        <v>8369000</v>
      </c>
      <c r="I62" s="25">
        <v>89238000</v>
      </c>
      <c r="J62" s="26">
        <v>0</v>
      </c>
      <c r="K62" s="23">
        <v>0</v>
      </c>
      <c r="M62" s="55">
        <f t="shared" si="1"/>
        <v>89238000</v>
      </c>
      <c r="N62" s="55">
        <f t="shared" si="2"/>
        <v>0</v>
      </c>
    </row>
    <row r="63" spans="2:14" ht="19.5" customHeight="1">
      <c r="B63" s="21" t="s">
        <v>120</v>
      </c>
      <c r="C63" s="15" t="s">
        <v>244</v>
      </c>
      <c r="D63" s="15" t="s">
        <v>244</v>
      </c>
      <c r="E63" s="22" t="s">
        <v>181</v>
      </c>
      <c r="F63" s="23">
        <v>123592000</v>
      </c>
      <c r="G63" s="24">
        <v>109917000</v>
      </c>
      <c r="H63" s="25">
        <f t="shared" si="3"/>
        <v>13675000</v>
      </c>
      <c r="I63" s="25">
        <v>123592000</v>
      </c>
      <c r="J63" s="26">
        <v>0</v>
      </c>
      <c r="K63" s="23">
        <v>0</v>
      </c>
      <c r="M63" s="55">
        <f t="shared" si="1"/>
        <v>123592000</v>
      </c>
      <c r="N63" s="55">
        <f t="shared" si="2"/>
        <v>0</v>
      </c>
    </row>
    <row r="64" spans="2:14" ht="19.5" customHeight="1">
      <c r="B64" s="21" t="s">
        <v>121</v>
      </c>
      <c r="C64" s="15" t="s">
        <v>244</v>
      </c>
      <c r="D64" s="15" t="s">
        <v>244</v>
      </c>
      <c r="E64" s="22" t="s">
        <v>182</v>
      </c>
      <c r="F64" s="23">
        <v>70133000</v>
      </c>
      <c r="G64" s="24">
        <v>63087000</v>
      </c>
      <c r="H64" s="25">
        <f t="shared" si="3"/>
        <v>7046000</v>
      </c>
      <c r="I64" s="25">
        <v>70133000</v>
      </c>
      <c r="J64" s="26">
        <v>0</v>
      </c>
      <c r="K64" s="23">
        <v>0</v>
      </c>
      <c r="M64" s="55">
        <f t="shared" si="1"/>
        <v>70133000</v>
      </c>
      <c r="N64" s="55">
        <f t="shared" si="2"/>
        <v>0</v>
      </c>
    </row>
    <row r="65" spans="2:14" ht="19.5" customHeight="1">
      <c r="B65" s="21" t="s">
        <v>122</v>
      </c>
      <c r="C65" s="15" t="s">
        <v>244</v>
      </c>
      <c r="D65" s="15" t="s">
        <v>244</v>
      </c>
      <c r="E65" s="22" t="s">
        <v>294</v>
      </c>
      <c r="F65" s="23">
        <v>98614000</v>
      </c>
      <c r="G65" s="24">
        <v>80506000</v>
      </c>
      <c r="H65" s="25">
        <f t="shared" si="3"/>
        <v>18108000</v>
      </c>
      <c r="I65" s="25">
        <v>98614000</v>
      </c>
      <c r="J65" s="26">
        <v>0</v>
      </c>
      <c r="K65" s="23">
        <v>0</v>
      </c>
      <c r="M65" s="55">
        <f t="shared" si="1"/>
        <v>98614000</v>
      </c>
      <c r="N65" s="55">
        <f t="shared" si="2"/>
        <v>0</v>
      </c>
    </row>
    <row r="66" spans="2:14" ht="19.5" customHeight="1">
      <c r="B66" s="21" t="s">
        <v>123</v>
      </c>
      <c r="C66" s="15" t="s">
        <v>244</v>
      </c>
      <c r="D66" s="15" t="s">
        <v>244</v>
      </c>
      <c r="E66" s="22" t="s">
        <v>183</v>
      </c>
      <c r="F66" s="23">
        <v>96630000</v>
      </c>
      <c r="G66" s="24">
        <v>85218000</v>
      </c>
      <c r="H66" s="25">
        <f t="shared" si="3"/>
        <v>11412000</v>
      </c>
      <c r="I66" s="25">
        <v>96630000</v>
      </c>
      <c r="J66" s="26">
        <v>0</v>
      </c>
      <c r="K66" s="23">
        <v>0</v>
      </c>
      <c r="M66" s="55">
        <f t="shared" si="1"/>
        <v>96630000</v>
      </c>
      <c r="N66" s="55">
        <f t="shared" si="2"/>
        <v>0</v>
      </c>
    </row>
    <row r="67" spans="2:14" ht="19.5" customHeight="1">
      <c r="B67" s="21" t="s">
        <v>124</v>
      </c>
      <c r="C67" s="15" t="s">
        <v>244</v>
      </c>
      <c r="D67" s="15" t="s">
        <v>244</v>
      </c>
      <c r="E67" s="22" t="s">
        <v>184</v>
      </c>
      <c r="F67" s="23">
        <v>100814000</v>
      </c>
      <c r="G67" s="24">
        <v>87991000</v>
      </c>
      <c r="H67" s="25">
        <f t="shared" si="3"/>
        <v>12823000</v>
      </c>
      <c r="I67" s="25">
        <v>100814000</v>
      </c>
      <c r="J67" s="26">
        <v>0</v>
      </c>
      <c r="K67" s="23">
        <v>0</v>
      </c>
      <c r="M67" s="55">
        <f t="shared" si="1"/>
        <v>100814000</v>
      </c>
      <c r="N67" s="55">
        <f t="shared" si="2"/>
        <v>0</v>
      </c>
    </row>
    <row r="68" spans="2:14" ht="19.5" customHeight="1">
      <c r="B68" s="21" t="s">
        <v>125</v>
      </c>
      <c r="C68" s="15" t="s">
        <v>244</v>
      </c>
      <c r="D68" s="15" t="s">
        <v>244</v>
      </c>
      <c r="E68" s="22" t="s">
        <v>295</v>
      </c>
      <c r="F68" s="23">
        <v>123179000</v>
      </c>
      <c r="G68" s="24">
        <v>112046000</v>
      </c>
      <c r="H68" s="25">
        <f t="shared" si="3"/>
        <v>10633000</v>
      </c>
      <c r="I68" s="25">
        <v>122679000</v>
      </c>
      <c r="J68" s="26">
        <v>500000</v>
      </c>
      <c r="K68" s="23">
        <v>1401000</v>
      </c>
      <c r="M68" s="55">
        <f t="shared" si="1"/>
        <v>123179000</v>
      </c>
      <c r="N68" s="55">
        <f t="shared" si="2"/>
        <v>0</v>
      </c>
    </row>
    <row r="69" spans="2:14" ht="19.5" customHeight="1">
      <c r="B69" s="21" t="s">
        <v>126</v>
      </c>
      <c r="C69" s="15" t="s">
        <v>244</v>
      </c>
      <c r="D69" s="15" t="s">
        <v>244</v>
      </c>
      <c r="E69" s="22" t="s">
        <v>296</v>
      </c>
      <c r="F69" s="23">
        <v>117820000</v>
      </c>
      <c r="G69" s="24">
        <v>108957000</v>
      </c>
      <c r="H69" s="25">
        <f t="shared" si="3"/>
        <v>8863000</v>
      </c>
      <c r="I69" s="25">
        <v>117820000</v>
      </c>
      <c r="J69" s="26">
        <v>0</v>
      </c>
      <c r="K69" s="23">
        <v>0</v>
      </c>
      <c r="M69" s="55">
        <f t="shared" si="1"/>
        <v>117820000</v>
      </c>
      <c r="N69" s="55">
        <f t="shared" si="2"/>
        <v>0</v>
      </c>
    </row>
    <row r="70" spans="2:14" ht="19.5" customHeight="1">
      <c r="B70" s="21" t="s">
        <v>127</v>
      </c>
      <c r="C70" s="15" t="s">
        <v>244</v>
      </c>
      <c r="D70" s="15" t="s">
        <v>244</v>
      </c>
      <c r="E70" s="22" t="s">
        <v>297</v>
      </c>
      <c r="F70" s="23">
        <v>143383000</v>
      </c>
      <c r="G70" s="24">
        <v>122769200</v>
      </c>
      <c r="H70" s="25">
        <f t="shared" si="3"/>
        <v>20613800</v>
      </c>
      <c r="I70" s="25">
        <v>143383000</v>
      </c>
      <c r="J70" s="26">
        <v>0</v>
      </c>
      <c r="K70" s="23">
        <v>0</v>
      </c>
      <c r="M70" s="55">
        <f t="shared" si="1"/>
        <v>143383000</v>
      </c>
      <c r="N70" s="55">
        <f t="shared" si="2"/>
        <v>0</v>
      </c>
    </row>
    <row r="71" spans="2:14" ht="19.5" customHeight="1">
      <c r="B71" s="21" t="s">
        <v>128</v>
      </c>
      <c r="C71" s="15" t="s">
        <v>244</v>
      </c>
      <c r="D71" s="15" t="s">
        <v>244</v>
      </c>
      <c r="E71" s="22" t="s">
        <v>298</v>
      </c>
      <c r="F71" s="23">
        <v>47012000</v>
      </c>
      <c r="G71" s="24">
        <v>36089000</v>
      </c>
      <c r="H71" s="25">
        <f t="shared" si="3"/>
        <v>10673000</v>
      </c>
      <c r="I71" s="25">
        <v>46762000</v>
      </c>
      <c r="J71" s="26">
        <v>250000</v>
      </c>
      <c r="K71" s="23">
        <v>1502000</v>
      </c>
      <c r="M71" s="55">
        <f t="shared" si="1"/>
        <v>47012000</v>
      </c>
      <c r="N71" s="55">
        <f t="shared" si="2"/>
        <v>0</v>
      </c>
    </row>
    <row r="72" spans="2:14" ht="19.5" customHeight="1">
      <c r="B72" s="21" t="s">
        <v>129</v>
      </c>
      <c r="C72" s="15" t="s">
        <v>244</v>
      </c>
      <c r="D72" s="15" t="s">
        <v>244</v>
      </c>
      <c r="E72" s="22" t="s">
        <v>185</v>
      </c>
      <c r="F72" s="23">
        <v>57243000</v>
      </c>
      <c r="G72" s="24">
        <v>52414000</v>
      </c>
      <c r="H72" s="25">
        <f t="shared" si="3"/>
        <v>4829000</v>
      </c>
      <c r="I72" s="25">
        <v>57243000</v>
      </c>
      <c r="J72" s="26">
        <v>0</v>
      </c>
      <c r="K72" s="23">
        <v>0</v>
      </c>
      <c r="M72" s="55">
        <f t="shared" si="1"/>
        <v>57243000</v>
      </c>
      <c r="N72" s="55">
        <f t="shared" si="2"/>
        <v>0</v>
      </c>
    </row>
    <row r="73" spans="2:14" ht="19.5" customHeight="1">
      <c r="B73" s="21" t="s">
        <v>130</v>
      </c>
      <c r="C73" s="15" t="s">
        <v>244</v>
      </c>
      <c r="D73" s="15" t="s">
        <v>244</v>
      </c>
      <c r="E73" s="22" t="s">
        <v>186</v>
      </c>
      <c r="F73" s="23">
        <v>45407000</v>
      </c>
      <c r="G73" s="24">
        <v>42114000</v>
      </c>
      <c r="H73" s="25">
        <f t="shared" si="3"/>
        <v>3293000</v>
      </c>
      <c r="I73" s="25">
        <v>45407000</v>
      </c>
      <c r="J73" s="26">
        <v>0</v>
      </c>
      <c r="K73" s="23">
        <v>0</v>
      </c>
      <c r="M73" s="55">
        <f t="shared" si="1"/>
        <v>45407000</v>
      </c>
      <c r="N73" s="55">
        <f t="shared" si="2"/>
        <v>0</v>
      </c>
    </row>
    <row r="74" spans="2:14" ht="19.5" customHeight="1">
      <c r="B74" s="21" t="s">
        <v>131</v>
      </c>
      <c r="C74" s="15" t="s">
        <v>244</v>
      </c>
      <c r="D74" s="15" t="s">
        <v>244</v>
      </c>
      <c r="E74" s="22" t="s">
        <v>187</v>
      </c>
      <c r="F74" s="23">
        <v>69061000</v>
      </c>
      <c r="G74" s="24">
        <v>65627500</v>
      </c>
      <c r="H74" s="25">
        <f t="shared" si="3"/>
        <v>3133500</v>
      </c>
      <c r="I74" s="25">
        <v>68761000</v>
      </c>
      <c r="J74" s="26">
        <v>300000</v>
      </c>
      <c r="K74" s="23">
        <v>850000</v>
      </c>
      <c r="M74" s="55">
        <f t="shared" si="1"/>
        <v>69061000</v>
      </c>
      <c r="N74" s="55">
        <f t="shared" si="2"/>
        <v>0</v>
      </c>
    </row>
    <row r="75" spans="2:14" ht="19.5" customHeight="1">
      <c r="B75" s="21" t="s">
        <v>132</v>
      </c>
      <c r="C75" s="15" t="s">
        <v>244</v>
      </c>
      <c r="D75" s="15" t="s">
        <v>244</v>
      </c>
      <c r="E75" s="22" t="s">
        <v>188</v>
      </c>
      <c r="F75" s="23">
        <v>62193000</v>
      </c>
      <c r="G75" s="24">
        <v>55743000</v>
      </c>
      <c r="H75" s="25">
        <f t="shared" si="3"/>
        <v>6450000</v>
      </c>
      <c r="I75" s="25">
        <v>62193000</v>
      </c>
      <c r="J75" s="26">
        <v>0</v>
      </c>
      <c r="K75" s="23">
        <v>0</v>
      </c>
      <c r="M75" s="55">
        <f t="shared" si="1"/>
        <v>62193000</v>
      </c>
      <c r="N75" s="55">
        <f t="shared" si="2"/>
        <v>0</v>
      </c>
    </row>
    <row r="76" spans="2:14" ht="19.5" customHeight="1">
      <c r="B76" s="21" t="s">
        <v>133</v>
      </c>
      <c r="C76" s="15" t="s">
        <v>244</v>
      </c>
      <c r="D76" s="15" t="s">
        <v>244</v>
      </c>
      <c r="E76" s="22" t="s">
        <v>189</v>
      </c>
      <c r="F76" s="23">
        <v>49210000</v>
      </c>
      <c r="G76" s="24">
        <v>42655400</v>
      </c>
      <c r="H76" s="25">
        <f t="shared" si="3"/>
        <v>6554600</v>
      </c>
      <c r="I76" s="25">
        <v>49210000</v>
      </c>
      <c r="J76" s="26">
        <v>0</v>
      </c>
      <c r="K76" s="23">
        <v>1200000</v>
      </c>
      <c r="M76" s="55">
        <f t="shared" si="1"/>
        <v>49210000</v>
      </c>
      <c r="N76" s="55">
        <f t="shared" si="2"/>
        <v>0</v>
      </c>
    </row>
    <row r="77" spans="2:14" ht="19.5" customHeight="1">
      <c r="B77" s="21" t="s">
        <v>134</v>
      </c>
      <c r="C77" s="15" t="s">
        <v>244</v>
      </c>
      <c r="D77" s="15" t="s">
        <v>244</v>
      </c>
      <c r="E77" s="22" t="s">
        <v>190</v>
      </c>
      <c r="F77" s="23">
        <v>56815000</v>
      </c>
      <c r="G77" s="24">
        <v>51521000</v>
      </c>
      <c r="H77" s="25">
        <f t="shared" si="3"/>
        <v>5294000</v>
      </c>
      <c r="I77" s="25">
        <v>56815000</v>
      </c>
      <c r="J77" s="26">
        <v>0</v>
      </c>
      <c r="K77" s="23">
        <v>100000</v>
      </c>
      <c r="M77" s="55">
        <f t="shared" si="1"/>
        <v>56815000</v>
      </c>
      <c r="N77" s="55">
        <f t="shared" si="2"/>
        <v>0</v>
      </c>
    </row>
    <row r="78" spans="2:14" ht="19.5" customHeight="1">
      <c r="B78" s="21" t="s">
        <v>135</v>
      </c>
      <c r="C78" s="15" t="s">
        <v>244</v>
      </c>
      <c r="D78" s="15" t="s">
        <v>244</v>
      </c>
      <c r="E78" s="22" t="s">
        <v>191</v>
      </c>
      <c r="F78" s="23">
        <v>68023000</v>
      </c>
      <c r="G78" s="24">
        <v>62115000</v>
      </c>
      <c r="H78" s="25">
        <f t="shared" si="3"/>
        <v>5908000</v>
      </c>
      <c r="I78" s="25">
        <v>68023000</v>
      </c>
      <c r="J78" s="26">
        <v>0</v>
      </c>
      <c r="K78" s="23">
        <v>4100000</v>
      </c>
      <c r="M78" s="55">
        <f t="shared" si="1"/>
        <v>68023000</v>
      </c>
      <c r="N78" s="55">
        <f t="shared" si="2"/>
        <v>0</v>
      </c>
    </row>
    <row r="79" spans="2:14" ht="19.5" customHeight="1">
      <c r="B79" s="21" t="s">
        <v>136</v>
      </c>
      <c r="C79" s="15" t="s">
        <v>244</v>
      </c>
      <c r="D79" s="15" t="s">
        <v>244</v>
      </c>
      <c r="E79" s="22" t="s">
        <v>192</v>
      </c>
      <c r="F79" s="23">
        <v>56067000</v>
      </c>
      <c r="G79" s="24">
        <v>52057000</v>
      </c>
      <c r="H79" s="25">
        <f t="shared" si="3"/>
        <v>4010000</v>
      </c>
      <c r="I79" s="25">
        <v>56067000</v>
      </c>
      <c r="J79" s="26">
        <v>0</v>
      </c>
      <c r="K79" s="23">
        <v>0</v>
      </c>
      <c r="M79" s="55">
        <f t="shared" si="1"/>
        <v>56067000</v>
      </c>
      <c r="N79" s="55">
        <f t="shared" si="2"/>
        <v>0</v>
      </c>
    </row>
    <row r="80" spans="2:14" ht="19.5" customHeight="1">
      <c r="B80" s="21" t="s">
        <v>137</v>
      </c>
      <c r="C80" s="15" t="s">
        <v>244</v>
      </c>
      <c r="D80" s="15" t="s">
        <v>244</v>
      </c>
      <c r="E80" s="22" t="s">
        <v>193</v>
      </c>
      <c r="F80" s="23">
        <v>48450000</v>
      </c>
      <c r="G80" s="24">
        <v>46348800</v>
      </c>
      <c r="H80" s="25">
        <f t="shared" si="3"/>
        <v>2101200</v>
      </c>
      <c r="I80" s="25">
        <v>48450000</v>
      </c>
      <c r="J80" s="26">
        <v>0</v>
      </c>
      <c r="K80" s="23">
        <v>0</v>
      </c>
      <c r="M80" s="55">
        <f t="shared" si="1"/>
        <v>48450000</v>
      </c>
      <c r="N80" s="55">
        <f t="shared" si="2"/>
        <v>0</v>
      </c>
    </row>
    <row r="81" spans="2:14" ht="19.5" customHeight="1">
      <c r="B81" s="21" t="s">
        <v>138</v>
      </c>
      <c r="C81" s="15" t="s">
        <v>244</v>
      </c>
      <c r="D81" s="15" t="s">
        <v>244</v>
      </c>
      <c r="E81" s="22" t="s">
        <v>194</v>
      </c>
      <c r="F81" s="23">
        <v>51286000</v>
      </c>
      <c r="G81" s="24">
        <v>46980000</v>
      </c>
      <c r="H81" s="25">
        <f t="shared" si="3"/>
        <v>4306000</v>
      </c>
      <c r="I81" s="25">
        <v>51286000</v>
      </c>
      <c r="J81" s="26">
        <v>0</v>
      </c>
      <c r="K81" s="23">
        <v>9000000</v>
      </c>
      <c r="M81" s="55">
        <f t="shared" si="1"/>
        <v>51286000</v>
      </c>
      <c r="N81" s="55">
        <f t="shared" si="2"/>
        <v>0</v>
      </c>
    </row>
    <row r="82" spans="2:14" ht="19.5" customHeight="1">
      <c r="B82" s="21" t="s">
        <v>139</v>
      </c>
      <c r="C82" s="15" t="s">
        <v>244</v>
      </c>
      <c r="D82" s="15" t="s">
        <v>244</v>
      </c>
      <c r="E82" s="22" t="s">
        <v>195</v>
      </c>
      <c r="F82" s="23">
        <v>45029000</v>
      </c>
      <c r="G82" s="24">
        <v>42204500</v>
      </c>
      <c r="H82" s="25">
        <f aca="true" t="shared" si="4" ref="H82:H112">I82-G82</f>
        <v>2624500</v>
      </c>
      <c r="I82" s="25">
        <v>44829000</v>
      </c>
      <c r="J82" s="26">
        <v>200000</v>
      </c>
      <c r="K82" s="23">
        <v>500000</v>
      </c>
      <c r="M82" s="55">
        <f t="shared" si="1"/>
        <v>45029000</v>
      </c>
      <c r="N82" s="55">
        <f t="shared" si="2"/>
        <v>0</v>
      </c>
    </row>
    <row r="83" spans="2:14" ht="19.5" customHeight="1">
      <c r="B83" s="21" t="s">
        <v>140</v>
      </c>
      <c r="C83" s="15" t="s">
        <v>244</v>
      </c>
      <c r="D83" s="15" t="s">
        <v>244</v>
      </c>
      <c r="E83" s="22" t="s">
        <v>196</v>
      </c>
      <c r="F83" s="23">
        <v>54828500</v>
      </c>
      <c r="G83" s="24">
        <v>52026300</v>
      </c>
      <c r="H83" s="25">
        <f t="shared" si="4"/>
        <v>2802200</v>
      </c>
      <c r="I83" s="25">
        <v>54828500</v>
      </c>
      <c r="J83" s="26">
        <v>0</v>
      </c>
      <c r="K83" s="23">
        <v>0</v>
      </c>
      <c r="M83" s="55">
        <f aca="true" t="shared" si="5" ref="M83:M113">I83+J83</f>
        <v>54828500</v>
      </c>
      <c r="N83" s="55">
        <f aca="true" t="shared" si="6" ref="N83:N113">M83-F83</f>
        <v>0</v>
      </c>
    </row>
    <row r="84" spans="2:14" ht="19.5" customHeight="1">
      <c r="B84" s="21" t="s">
        <v>141</v>
      </c>
      <c r="C84" s="15" t="s">
        <v>244</v>
      </c>
      <c r="D84" s="15" t="s">
        <v>244</v>
      </c>
      <c r="E84" s="22" t="s">
        <v>197</v>
      </c>
      <c r="F84" s="23">
        <v>76413000</v>
      </c>
      <c r="G84" s="24">
        <v>72429800</v>
      </c>
      <c r="H84" s="25">
        <f t="shared" si="4"/>
        <v>3983200</v>
      </c>
      <c r="I84" s="25">
        <v>76413000</v>
      </c>
      <c r="J84" s="26">
        <v>0</v>
      </c>
      <c r="K84" s="23">
        <v>0</v>
      </c>
      <c r="M84" s="55">
        <f t="shared" si="5"/>
        <v>76413000</v>
      </c>
      <c r="N84" s="55">
        <f t="shared" si="6"/>
        <v>0</v>
      </c>
    </row>
    <row r="85" spans="2:14" ht="19.5" customHeight="1">
      <c r="B85" s="21" t="s">
        <v>142</v>
      </c>
      <c r="C85" s="15" t="s">
        <v>244</v>
      </c>
      <c r="D85" s="15" t="s">
        <v>244</v>
      </c>
      <c r="E85" s="22" t="s">
        <v>198</v>
      </c>
      <c r="F85" s="23">
        <v>46786000</v>
      </c>
      <c r="G85" s="24">
        <v>43130000</v>
      </c>
      <c r="H85" s="25">
        <f t="shared" si="4"/>
        <v>3656000</v>
      </c>
      <c r="I85" s="25">
        <v>46786000</v>
      </c>
      <c r="J85" s="26">
        <v>0</v>
      </c>
      <c r="K85" s="23">
        <v>0</v>
      </c>
      <c r="M85" s="55">
        <f t="shared" si="5"/>
        <v>46786000</v>
      </c>
      <c r="N85" s="55">
        <f t="shared" si="6"/>
        <v>0</v>
      </c>
    </row>
    <row r="86" spans="2:14" ht="19.5" customHeight="1">
      <c r="B86" s="21" t="s">
        <v>143</v>
      </c>
      <c r="C86" s="15" t="s">
        <v>244</v>
      </c>
      <c r="D86" s="15" t="s">
        <v>244</v>
      </c>
      <c r="E86" s="22" t="s">
        <v>199</v>
      </c>
      <c r="F86" s="23">
        <v>43220000</v>
      </c>
      <c r="G86" s="24">
        <v>39913900</v>
      </c>
      <c r="H86" s="25">
        <f t="shared" si="4"/>
        <v>3306100</v>
      </c>
      <c r="I86" s="25">
        <v>43220000</v>
      </c>
      <c r="J86" s="26">
        <v>0</v>
      </c>
      <c r="K86" s="23">
        <v>0</v>
      </c>
      <c r="M86" s="55">
        <f t="shared" si="5"/>
        <v>43220000</v>
      </c>
      <c r="N86" s="55">
        <f t="shared" si="6"/>
        <v>0</v>
      </c>
    </row>
    <row r="87" spans="2:14" ht="19.5" customHeight="1">
      <c r="B87" s="21" t="s">
        <v>144</v>
      </c>
      <c r="C87" s="15" t="s">
        <v>244</v>
      </c>
      <c r="D87" s="15" t="s">
        <v>244</v>
      </c>
      <c r="E87" s="22" t="s">
        <v>200</v>
      </c>
      <c r="F87" s="23">
        <v>37334000</v>
      </c>
      <c r="G87" s="24">
        <v>35712200</v>
      </c>
      <c r="H87" s="25">
        <f t="shared" si="4"/>
        <v>1621800</v>
      </c>
      <c r="I87" s="25">
        <v>37334000</v>
      </c>
      <c r="J87" s="26">
        <v>0</v>
      </c>
      <c r="K87" s="23">
        <v>0</v>
      </c>
      <c r="M87" s="55">
        <f t="shared" si="5"/>
        <v>37334000</v>
      </c>
      <c r="N87" s="55">
        <f t="shared" si="6"/>
        <v>0</v>
      </c>
    </row>
    <row r="88" spans="2:14" ht="19.5" customHeight="1">
      <c r="B88" s="21" t="s">
        <v>145</v>
      </c>
      <c r="C88" s="15" t="s">
        <v>244</v>
      </c>
      <c r="D88" s="15" t="s">
        <v>244</v>
      </c>
      <c r="E88" s="22" t="s">
        <v>201</v>
      </c>
      <c r="F88" s="23">
        <v>38372000</v>
      </c>
      <c r="G88" s="24">
        <v>36485500</v>
      </c>
      <c r="H88" s="25">
        <f t="shared" si="4"/>
        <v>1886500</v>
      </c>
      <c r="I88" s="25">
        <v>38372000</v>
      </c>
      <c r="J88" s="26">
        <v>0</v>
      </c>
      <c r="K88" s="23">
        <v>0</v>
      </c>
      <c r="M88" s="55">
        <f t="shared" si="5"/>
        <v>38372000</v>
      </c>
      <c r="N88" s="55">
        <f t="shared" si="6"/>
        <v>0</v>
      </c>
    </row>
    <row r="89" spans="2:14" ht="19.5" customHeight="1">
      <c r="B89" s="21" t="s">
        <v>146</v>
      </c>
      <c r="C89" s="15" t="s">
        <v>244</v>
      </c>
      <c r="D89" s="15" t="s">
        <v>244</v>
      </c>
      <c r="E89" s="22" t="s">
        <v>202</v>
      </c>
      <c r="F89" s="23">
        <v>40356000</v>
      </c>
      <c r="G89" s="24">
        <v>39221100</v>
      </c>
      <c r="H89" s="25">
        <f t="shared" si="4"/>
        <v>1134900</v>
      </c>
      <c r="I89" s="25">
        <v>40356000</v>
      </c>
      <c r="J89" s="26">
        <v>0</v>
      </c>
      <c r="K89" s="23">
        <v>0</v>
      </c>
      <c r="M89" s="55">
        <f t="shared" si="5"/>
        <v>40356000</v>
      </c>
      <c r="N89" s="55">
        <f t="shared" si="6"/>
        <v>0</v>
      </c>
    </row>
    <row r="90" spans="2:14" ht="19.5" customHeight="1">
      <c r="B90" s="21" t="s">
        <v>147</v>
      </c>
      <c r="C90" s="15" t="s">
        <v>244</v>
      </c>
      <c r="D90" s="15" t="s">
        <v>244</v>
      </c>
      <c r="E90" s="22" t="s">
        <v>203</v>
      </c>
      <c r="F90" s="23">
        <v>36281000</v>
      </c>
      <c r="G90" s="24">
        <v>34314000</v>
      </c>
      <c r="H90" s="25">
        <f t="shared" si="4"/>
        <v>1897000</v>
      </c>
      <c r="I90" s="25">
        <v>36211000</v>
      </c>
      <c r="J90" s="26">
        <v>70000</v>
      </c>
      <c r="K90" s="23">
        <v>70000</v>
      </c>
      <c r="M90" s="55">
        <f t="shared" si="5"/>
        <v>36281000</v>
      </c>
      <c r="N90" s="55">
        <f t="shared" si="6"/>
        <v>0</v>
      </c>
    </row>
    <row r="91" spans="2:14" ht="19.5" customHeight="1">
      <c r="B91" s="21" t="s">
        <v>148</v>
      </c>
      <c r="C91" s="15" t="s">
        <v>244</v>
      </c>
      <c r="D91" s="15" t="s">
        <v>244</v>
      </c>
      <c r="E91" s="22" t="s">
        <v>204</v>
      </c>
      <c r="F91" s="23">
        <v>40793000</v>
      </c>
      <c r="G91" s="24">
        <v>38754000</v>
      </c>
      <c r="H91" s="25">
        <f t="shared" si="4"/>
        <v>2039000</v>
      </c>
      <c r="I91" s="25">
        <v>40793000</v>
      </c>
      <c r="J91" s="26">
        <v>0</v>
      </c>
      <c r="K91" s="23">
        <v>0</v>
      </c>
      <c r="M91" s="55">
        <f t="shared" si="5"/>
        <v>40793000</v>
      </c>
      <c r="N91" s="55">
        <f t="shared" si="6"/>
        <v>0</v>
      </c>
    </row>
    <row r="92" spans="2:14" ht="19.5" customHeight="1">
      <c r="B92" s="21" t="s">
        <v>149</v>
      </c>
      <c r="C92" s="15" t="s">
        <v>244</v>
      </c>
      <c r="D92" s="15" t="s">
        <v>244</v>
      </c>
      <c r="E92" s="22" t="s">
        <v>205</v>
      </c>
      <c r="F92" s="23">
        <v>54494000</v>
      </c>
      <c r="G92" s="24">
        <v>51379000</v>
      </c>
      <c r="H92" s="25">
        <f t="shared" si="4"/>
        <v>3115000</v>
      </c>
      <c r="I92" s="25">
        <v>54494000</v>
      </c>
      <c r="J92" s="26">
        <v>0</v>
      </c>
      <c r="K92" s="23">
        <v>0</v>
      </c>
      <c r="M92" s="55">
        <f t="shared" si="5"/>
        <v>54494000</v>
      </c>
      <c r="N92" s="55">
        <f t="shared" si="6"/>
        <v>0</v>
      </c>
    </row>
    <row r="93" spans="2:14" ht="19.5" customHeight="1">
      <c r="B93" s="21" t="s">
        <v>150</v>
      </c>
      <c r="C93" s="15" t="s">
        <v>244</v>
      </c>
      <c r="D93" s="15" t="s">
        <v>244</v>
      </c>
      <c r="E93" s="22" t="s">
        <v>206</v>
      </c>
      <c r="F93" s="23">
        <v>34904000</v>
      </c>
      <c r="G93" s="24">
        <v>33108000</v>
      </c>
      <c r="H93" s="25">
        <f t="shared" si="4"/>
        <v>1736000</v>
      </c>
      <c r="I93" s="25">
        <v>34844000</v>
      </c>
      <c r="J93" s="26">
        <v>60000</v>
      </c>
      <c r="K93" s="23">
        <v>901500</v>
      </c>
      <c r="M93" s="55">
        <f t="shared" si="5"/>
        <v>34904000</v>
      </c>
      <c r="N93" s="55">
        <f t="shared" si="6"/>
        <v>0</v>
      </c>
    </row>
    <row r="94" spans="2:14" ht="19.5" customHeight="1">
      <c r="B94" s="21" t="s">
        <v>151</v>
      </c>
      <c r="C94" s="15" t="s">
        <v>244</v>
      </c>
      <c r="D94" s="15" t="s">
        <v>244</v>
      </c>
      <c r="E94" s="22" t="s">
        <v>207</v>
      </c>
      <c r="F94" s="23">
        <v>44337000</v>
      </c>
      <c r="G94" s="24">
        <v>41866000</v>
      </c>
      <c r="H94" s="25">
        <f t="shared" si="4"/>
        <v>2471000</v>
      </c>
      <c r="I94" s="25">
        <v>44337000</v>
      </c>
      <c r="J94" s="26">
        <v>0</v>
      </c>
      <c r="K94" s="23">
        <v>1250000</v>
      </c>
      <c r="M94" s="55">
        <f t="shared" si="5"/>
        <v>44337000</v>
      </c>
      <c r="N94" s="55">
        <f t="shared" si="6"/>
        <v>0</v>
      </c>
    </row>
    <row r="95" spans="2:14" ht="19.5" customHeight="1">
      <c r="B95" s="21" t="s">
        <v>152</v>
      </c>
      <c r="C95" s="15" t="s">
        <v>244</v>
      </c>
      <c r="D95" s="15" t="s">
        <v>244</v>
      </c>
      <c r="E95" s="22" t="s">
        <v>208</v>
      </c>
      <c r="F95" s="23">
        <v>36119000</v>
      </c>
      <c r="G95" s="24">
        <v>34929000</v>
      </c>
      <c r="H95" s="25">
        <f t="shared" si="4"/>
        <v>1190000</v>
      </c>
      <c r="I95" s="25">
        <v>36119000</v>
      </c>
      <c r="J95" s="26">
        <v>0</v>
      </c>
      <c r="K95" s="23">
        <v>500000</v>
      </c>
      <c r="M95" s="55">
        <f t="shared" si="5"/>
        <v>36119000</v>
      </c>
      <c r="N95" s="55">
        <f t="shared" si="6"/>
        <v>0</v>
      </c>
    </row>
    <row r="96" spans="2:14" ht="19.5" customHeight="1">
      <c r="B96" s="21" t="s">
        <v>153</v>
      </c>
      <c r="C96" s="15" t="s">
        <v>244</v>
      </c>
      <c r="D96" s="15" t="s">
        <v>244</v>
      </c>
      <c r="E96" s="22" t="s">
        <v>209</v>
      </c>
      <c r="F96" s="23">
        <v>43995000</v>
      </c>
      <c r="G96" s="24">
        <v>40834000</v>
      </c>
      <c r="H96" s="25">
        <f t="shared" si="4"/>
        <v>3161000</v>
      </c>
      <c r="I96" s="25">
        <v>43995000</v>
      </c>
      <c r="J96" s="26">
        <v>0</v>
      </c>
      <c r="K96" s="23">
        <v>0</v>
      </c>
      <c r="M96" s="55">
        <f t="shared" si="5"/>
        <v>43995000</v>
      </c>
      <c r="N96" s="55">
        <f t="shared" si="6"/>
        <v>0</v>
      </c>
    </row>
    <row r="97" spans="2:14" ht="19.5" customHeight="1">
      <c r="B97" s="21" t="s">
        <v>154</v>
      </c>
      <c r="C97" s="15" t="s">
        <v>244</v>
      </c>
      <c r="D97" s="15" t="s">
        <v>244</v>
      </c>
      <c r="E97" s="22" t="s">
        <v>210</v>
      </c>
      <c r="F97" s="23">
        <v>35647000</v>
      </c>
      <c r="G97" s="24">
        <v>34812000</v>
      </c>
      <c r="H97" s="25">
        <f t="shared" si="4"/>
        <v>835000</v>
      </c>
      <c r="I97" s="25">
        <v>35647000</v>
      </c>
      <c r="J97" s="26">
        <v>0</v>
      </c>
      <c r="K97" s="23">
        <v>17403800</v>
      </c>
      <c r="M97" s="55">
        <f t="shared" si="5"/>
        <v>35647000</v>
      </c>
      <c r="N97" s="55">
        <f t="shared" si="6"/>
        <v>0</v>
      </c>
    </row>
    <row r="98" spans="2:14" ht="19.5" customHeight="1">
      <c r="B98" s="21" t="s">
        <v>155</v>
      </c>
      <c r="C98" s="15" t="s">
        <v>244</v>
      </c>
      <c r="D98" s="15" t="s">
        <v>244</v>
      </c>
      <c r="E98" s="22" t="s">
        <v>211</v>
      </c>
      <c r="F98" s="23">
        <v>42719000</v>
      </c>
      <c r="G98" s="24">
        <v>39144000</v>
      </c>
      <c r="H98" s="25">
        <f t="shared" si="4"/>
        <v>3575000</v>
      </c>
      <c r="I98" s="25">
        <v>42719000</v>
      </c>
      <c r="J98" s="26">
        <v>0</v>
      </c>
      <c r="K98" s="23">
        <v>3000000</v>
      </c>
      <c r="M98" s="55">
        <f t="shared" si="5"/>
        <v>42719000</v>
      </c>
      <c r="N98" s="55">
        <f t="shared" si="6"/>
        <v>0</v>
      </c>
    </row>
    <row r="99" spans="2:14" ht="19.5" customHeight="1">
      <c r="B99" s="21" t="s">
        <v>156</v>
      </c>
      <c r="C99" s="15" t="s">
        <v>244</v>
      </c>
      <c r="D99" s="15" t="s">
        <v>244</v>
      </c>
      <c r="E99" s="22" t="s">
        <v>212</v>
      </c>
      <c r="F99" s="23">
        <v>40387000</v>
      </c>
      <c r="G99" s="24">
        <v>37275500</v>
      </c>
      <c r="H99" s="25">
        <f t="shared" si="4"/>
        <v>3111500</v>
      </c>
      <c r="I99" s="25">
        <v>40387000</v>
      </c>
      <c r="J99" s="26">
        <v>0</v>
      </c>
      <c r="K99" s="23">
        <v>1500100</v>
      </c>
      <c r="M99" s="55">
        <f t="shared" si="5"/>
        <v>40387000</v>
      </c>
      <c r="N99" s="55">
        <f t="shared" si="6"/>
        <v>0</v>
      </c>
    </row>
    <row r="100" spans="2:14" ht="19.5" customHeight="1">
      <c r="B100" s="21" t="s">
        <v>157</v>
      </c>
      <c r="C100" s="15" t="s">
        <v>244</v>
      </c>
      <c r="D100" s="15" t="s">
        <v>244</v>
      </c>
      <c r="E100" s="22" t="s">
        <v>213</v>
      </c>
      <c r="F100" s="23">
        <v>36477000</v>
      </c>
      <c r="G100" s="24">
        <v>35961600</v>
      </c>
      <c r="H100" s="25">
        <f t="shared" si="4"/>
        <v>515400</v>
      </c>
      <c r="I100" s="25">
        <v>36477000</v>
      </c>
      <c r="J100" s="26">
        <v>0</v>
      </c>
      <c r="K100" s="23">
        <v>0</v>
      </c>
      <c r="M100" s="55">
        <f t="shared" si="5"/>
        <v>36477000</v>
      </c>
      <c r="N100" s="55">
        <f t="shared" si="6"/>
        <v>0</v>
      </c>
    </row>
    <row r="101" spans="2:14" ht="19.5" customHeight="1">
      <c r="B101" s="21" t="s">
        <v>158</v>
      </c>
      <c r="C101" s="15" t="s">
        <v>244</v>
      </c>
      <c r="D101" s="15" t="s">
        <v>244</v>
      </c>
      <c r="E101" s="22" t="s">
        <v>214</v>
      </c>
      <c r="F101" s="23">
        <v>37462000</v>
      </c>
      <c r="G101" s="24">
        <v>36656000</v>
      </c>
      <c r="H101" s="25">
        <f t="shared" si="4"/>
        <v>806000</v>
      </c>
      <c r="I101" s="25">
        <v>37462000</v>
      </c>
      <c r="J101" s="26">
        <v>0</v>
      </c>
      <c r="K101" s="23">
        <v>0</v>
      </c>
      <c r="M101" s="55">
        <f t="shared" si="5"/>
        <v>37462000</v>
      </c>
      <c r="N101" s="55">
        <f t="shared" si="6"/>
        <v>0</v>
      </c>
    </row>
    <row r="102" spans="2:14" ht="19.5" customHeight="1">
      <c r="B102" s="21" t="s">
        <v>159</v>
      </c>
      <c r="C102" s="15" t="s">
        <v>244</v>
      </c>
      <c r="D102" s="15" t="s">
        <v>244</v>
      </c>
      <c r="E102" s="22" t="s">
        <v>215</v>
      </c>
      <c r="F102" s="23">
        <v>35408000</v>
      </c>
      <c r="G102" s="24">
        <v>34541000</v>
      </c>
      <c r="H102" s="25">
        <f t="shared" si="4"/>
        <v>867000</v>
      </c>
      <c r="I102" s="25">
        <v>35408000</v>
      </c>
      <c r="J102" s="26">
        <v>0</v>
      </c>
      <c r="K102" s="23">
        <v>2503000</v>
      </c>
      <c r="M102" s="55">
        <f t="shared" si="5"/>
        <v>35408000</v>
      </c>
      <c r="N102" s="55">
        <f t="shared" si="6"/>
        <v>0</v>
      </c>
    </row>
    <row r="103" spans="2:14" ht="19.5" customHeight="1">
      <c r="B103" s="21" t="s">
        <v>160</v>
      </c>
      <c r="C103" s="15" t="s">
        <v>244</v>
      </c>
      <c r="D103" s="15" t="s">
        <v>244</v>
      </c>
      <c r="E103" s="22" t="s">
        <v>216</v>
      </c>
      <c r="F103" s="23">
        <v>35982000</v>
      </c>
      <c r="G103" s="24">
        <v>34542000</v>
      </c>
      <c r="H103" s="25">
        <f t="shared" si="4"/>
        <v>1440000</v>
      </c>
      <c r="I103" s="25">
        <v>35982000</v>
      </c>
      <c r="J103" s="26">
        <v>0</v>
      </c>
      <c r="K103" s="23">
        <v>0</v>
      </c>
      <c r="M103" s="55">
        <f t="shared" si="5"/>
        <v>35982000</v>
      </c>
      <c r="N103" s="55">
        <f t="shared" si="6"/>
        <v>0</v>
      </c>
    </row>
    <row r="104" spans="2:14" ht="19.5" customHeight="1">
      <c r="B104" s="21" t="s">
        <v>161</v>
      </c>
      <c r="C104" s="15" t="s">
        <v>244</v>
      </c>
      <c r="D104" s="15" t="s">
        <v>244</v>
      </c>
      <c r="E104" s="22" t="s">
        <v>217</v>
      </c>
      <c r="F104" s="23">
        <v>26251000</v>
      </c>
      <c r="G104" s="24">
        <v>25517900</v>
      </c>
      <c r="H104" s="25">
        <f t="shared" si="4"/>
        <v>733100</v>
      </c>
      <c r="I104" s="25">
        <v>26251000</v>
      </c>
      <c r="J104" s="26">
        <v>0</v>
      </c>
      <c r="K104" s="23">
        <v>0</v>
      </c>
      <c r="M104" s="55">
        <f t="shared" si="5"/>
        <v>26251000</v>
      </c>
      <c r="N104" s="55">
        <f t="shared" si="6"/>
        <v>0</v>
      </c>
    </row>
    <row r="105" spans="2:14" ht="19.5" customHeight="1">
      <c r="B105" s="21" t="s">
        <v>162</v>
      </c>
      <c r="C105" s="15" t="s">
        <v>244</v>
      </c>
      <c r="D105" s="15" t="s">
        <v>244</v>
      </c>
      <c r="E105" s="22" t="s">
        <v>218</v>
      </c>
      <c r="F105" s="23">
        <v>33185000</v>
      </c>
      <c r="G105" s="24">
        <v>31913200</v>
      </c>
      <c r="H105" s="25">
        <f t="shared" si="4"/>
        <v>1271800</v>
      </c>
      <c r="I105" s="25">
        <v>33185000</v>
      </c>
      <c r="J105" s="26">
        <v>0</v>
      </c>
      <c r="K105" s="23">
        <v>0</v>
      </c>
      <c r="M105" s="55">
        <f t="shared" si="5"/>
        <v>33185000</v>
      </c>
      <c r="N105" s="55">
        <f t="shared" si="6"/>
        <v>0</v>
      </c>
    </row>
    <row r="106" spans="2:14" ht="19.5" customHeight="1">
      <c r="B106" s="21" t="s">
        <v>163</v>
      </c>
      <c r="C106" s="15" t="s">
        <v>244</v>
      </c>
      <c r="D106" s="15" t="s">
        <v>244</v>
      </c>
      <c r="E106" s="22" t="s">
        <v>219</v>
      </c>
      <c r="F106" s="23">
        <v>28915000</v>
      </c>
      <c r="G106" s="24">
        <v>27859800</v>
      </c>
      <c r="H106" s="25">
        <f t="shared" si="4"/>
        <v>1055200</v>
      </c>
      <c r="I106" s="25">
        <v>28915000</v>
      </c>
      <c r="J106" s="26">
        <v>0</v>
      </c>
      <c r="K106" s="23">
        <v>0</v>
      </c>
      <c r="M106" s="55">
        <f t="shared" si="5"/>
        <v>28915000</v>
      </c>
      <c r="N106" s="55">
        <f t="shared" si="6"/>
        <v>0</v>
      </c>
    </row>
    <row r="107" spans="2:14" ht="19.5" customHeight="1">
      <c r="B107" s="21" t="s">
        <v>164</v>
      </c>
      <c r="C107" s="15" t="s">
        <v>244</v>
      </c>
      <c r="D107" s="15" t="s">
        <v>244</v>
      </c>
      <c r="E107" s="22" t="s">
        <v>220</v>
      </c>
      <c r="F107" s="23">
        <v>41774000</v>
      </c>
      <c r="G107" s="24">
        <v>40686000</v>
      </c>
      <c r="H107" s="25">
        <f t="shared" si="4"/>
        <v>1088000</v>
      </c>
      <c r="I107" s="25">
        <v>41774000</v>
      </c>
      <c r="J107" s="26">
        <v>0</v>
      </c>
      <c r="K107" s="23">
        <v>250000</v>
      </c>
      <c r="M107" s="55">
        <f t="shared" si="5"/>
        <v>41774000</v>
      </c>
      <c r="N107" s="55">
        <f t="shared" si="6"/>
        <v>0</v>
      </c>
    </row>
    <row r="108" spans="2:14" ht="19.5" customHeight="1">
      <c r="B108" s="21" t="s">
        <v>165</v>
      </c>
      <c r="C108" s="15" t="s">
        <v>244</v>
      </c>
      <c r="D108" s="15" t="s">
        <v>244</v>
      </c>
      <c r="E108" s="22" t="s">
        <v>221</v>
      </c>
      <c r="F108" s="23">
        <v>29669000</v>
      </c>
      <c r="G108" s="24">
        <v>29196400</v>
      </c>
      <c r="H108" s="25">
        <f t="shared" si="4"/>
        <v>472600</v>
      </c>
      <c r="I108" s="25">
        <v>29669000</v>
      </c>
      <c r="J108" s="26">
        <v>0</v>
      </c>
      <c r="K108" s="23">
        <v>0</v>
      </c>
      <c r="M108" s="55">
        <f t="shared" si="5"/>
        <v>29669000</v>
      </c>
      <c r="N108" s="55">
        <f t="shared" si="6"/>
        <v>0</v>
      </c>
    </row>
    <row r="109" spans="2:14" ht="19.5" customHeight="1">
      <c r="B109" s="21" t="s">
        <v>166</v>
      </c>
      <c r="C109" s="15" t="s">
        <v>244</v>
      </c>
      <c r="D109" s="15" t="s">
        <v>244</v>
      </c>
      <c r="E109" s="22" t="s">
        <v>222</v>
      </c>
      <c r="F109" s="23">
        <v>29485000</v>
      </c>
      <c r="G109" s="24">
        <v>28575660</v>
      </c>
      <c r="H109" s="25">
        <f t="shared" si="4"/>
        <v>909340</v>
      </c>
      <c r="I109" s="25">
        <v>29485000</v>
      </c>
      <c r="J109" s="26">
        <v>0</v>
      </c>
      <c r="K109" s="23">
        <v>0</v>
      </c>
      <c r="M109" s="55">
        <f t="shared" si="5"/>
        <v>29485000</v>
      </c>
      <c r="N109" s="55">
        <f t="shared" si="6"/>
        <v>0</v>
      </c>
    </row>
    <row r="110" spans="2:14" ht="19.5" customHeight="1">
      <c r="B110" s="21" t="s">
        <v>167</v>
      </c>
      <c r="C110" s="15" t="s">
        <v>244</v>
      </c>
      <c r="D110" s="15" t="s">
        <v>244</v>
      </c>
      <c r="E110" s="22" t="s">
        <v>223</v>
      </c>
      <c r="F110" s="23">
        <v>29449000</v>
      </c>
      <c r="G110" s="24">
        <v>29194800</v>
      </c>
      <c r="H110" s="25">
        <f t="shared" si="4"/>
        <v>254200</v>
      </c>
      <c r="I110" s="25">
        <v>29449000</v>
      </c>
      <c r="J110" s="26">
        <v>0</v>
      </c>
      <c r="K110" s="23">
        <v>0</v>
      </c>
      <c r="M110" s="55">
        <f t="shared" si="5"/>
        <v>29449000</v>
      </c>
      <c r="N110" s="55">
        <f t="shared" si="6"/>
        <v>0</v>
      </c>
    </row>
    <row r="111" spans="2:14" ht="19.5" customHeight="1">
      <c r="B111" s="21" t="s">
        <v>168</v>
      </c>
      <c r="C111" s="15" t="s">
        <v>244</v>
      </c>
      <c r="D111" s="15" t="s">
        <v>244</v>
      </c>
      <c r="E111" s="22" t="s">
        <v>224</v>
      </c>
      <c r="F111" s="23">
        <v>36375000</v>
      </c>
      <c r="G111" s="24">
        <v>36030000</v>
      </c>
      <c r="H111" s="25">
        <f t="shared" si="4"/>
        <v>345000</v>
      </c>
      <c r="I111" s="25">
        <v>36375000</v>
      </c>
      <c r="J111" s="26">
        <v>0</v>
      </c>
      <c r="K111" s="23">
        <v>0</v>
      </c>
      <c r="M111" s="55">
        <f t="shared" si="5"/>
        <v>36375000</v>
      </c>
      <c r="N111" s="55">
        <f t="shared" si="6"/>
        <v>0</v>
      </c>
    </row>
    <row r="112" spans="2:14" ht="19.5" customHeight="1">
      <c r="B112" s="21" t="s">
        <v>169</v>
      </c>
      <c r="C112" s="15" t="s">
        <v>244</v>
      </c>
      <c r="D112" s="15" t="s">
        <v>244</v>
      </c>
      <c r="E112" s="22" t="s">
        <v>225</v>
      </c>
      <c r="F112" s="23">
        <v>32542000</v>
      </c>
      <c r="G112" s="24">
        <v>31501000</v>
      </c>
      <c r="H112" s="25">
        <f t="shared" si="4"/>
        <v>1041000</v>
      </c>
      <c r="I112" s="25">
        <v>32542000</v>
      </c>
      <c r="J112" s="26">
        <v>0</v>
      </c>
      <c r="K112" s="23">
        <v>0</v>
      </c>
      <c r="M112" s="55">
        <f t="shared" si="5"/>
        <v>32542000</v>
      </c>
      <c r="N112" s="55">
        <f t="shared" si="6"/>
        <v>0</v>
      </c>
    </row>
    <row r="113" spans="1:14" s="13" customFormat="1" ht="19.5" customHeight="1" hidden="1">
      <c r="A113" s="27" t="s">
        <v>258</v>
      </c>
      <c r="C113" s="15" t="s">
        <v>244</v>
      </c>
      <c r="D113" s="15" t="s">
        <v>244</v>
      </c>
      <c r="E113" s="28" t="s">
        <v>244</v>
      </c>
      <c r="F113" s="29" t="s">
        <v>244</v>
      </c>
      <c r="G113" s="30" t="s">
        <v>244</v>
      </c>
      <c r="H113" s="31" t="s">
        <v>244</v>
      </c>
      <c r="I113" s="31" t="s">
        <v>244</v>
      </c>
      <c r="J113" s="32" t="s">
        <v>244</v>
      </c>
      <c r="K113" s="29" t="s">
        <v>244</v>
      </c>
      <c r="M113" s="55" t="e">
        <f t="shared" si="5"/>
        <v>#VALUE!</v>
      </c>
      <c r="N113" s="55" t="e">
        <f t="shared" si="6"/>
        <v>#VALUE!</v>
      </c>
    </row>
    <row r="114" spans="1:11" s="13" customFormat="1" ht="6.75" customHeight="1">
      <c r="A114" s="33" t="s">
        <v>258</v>
      </c>
      <c r="E114" s="34" t="s">
        <v>244</v>
      </c>
      <c r="F114" s="34" t="s">
        <v>244</v>
      </c>
      <c r="G114" s="34" t="s">
        <v>244</v>
      </c>
      <c r="H114" s="34" t="s">
        <v>244</v>
      </c>
      <c r="I114" s="34" t="s">
        <v>244</v>
      </c>
      <c r="J114" s="34" t="s">
        <v>244</v>
      </c>
      <c r="K114" s="34" t="s">
        <v>244</v>
      </c>
    </row>
    <row r="115" spans="2:13" s="13" customFormat="1" ht="23.25" customHeight="1">
      <c r="B115" s="13">
        <v>38</v>
      </c>
      <c r="E115" s="35" t="s">
        <v>40</v>
      </c>
      <c r="F115" s="36">
        <v>11796172500</v>
      </c>
      <c r="G115" s="37">
        <v>10333616110</v>
      </c>
      <c r="H115" s="38">
        <f>I115-G115</f>
        <v>1457051390</v>
      </c>
      <c r="I115" s="38">
        <v>11790667500</v>
      </c>
      <c r="J115" s="39">
        <v>5505000</v>
      </c>
      <c r="K115" s="36">
        <v>331990080</v>
      </c>
      <c r="M115" s="55">
        <f>SUM(M18:M112)</f>
        <v>11796172500</v>
      </c>
    </row>
    <row r="116" spans="2:11" s="13" customFormat="1" ht="23.25" customHeight="1">
      <c r="B116" s="13">
        <v>40</v>
      </c>
      <c r="E116" s="40" t="s">
        <v>299</v>
      </c>
      <c r="F116" s="41">
        <v>16538939750</v>
      </c>
      <c r="G116" s="42">
        <v>12616299850</v>
      </c>
      <c r="H116" s="43">
        <f>I116-G116</f>
        <v>4339534000</v>
      </c>
      <c r="I116" s="43">
        <v>16955833850</v>
      </c>
      <c r="J116" s="44">
        <v>147450000</v>
      </c>
      <c r="K116" s="41">
        <v>2124858500</v>
      </c>
    </row>
    <row r="117" spans="1:11" s="51" customFormat="1" ht="23.25" customHeight="1">
      <c r="A117" s="45" t="s">
        <v>258</v>
      </c>
      <c r="B117" s="45" t="s">
        <v>244</v>
      </c>
      <c r="C117" s="45" t="s">
        <v>244</v>
      </c>
      <c r="D117" s="45" t="s">
        <v>244</v>
      </c>
      <c r="E117" s="46" t="s">
        <v>241</v>
      </c>
      <c r="F117" s="47">
        <f aca="true" t="shared" si="7" ref="F117:K117">F115+F116</f>
        <v>28335112250</v>
      </c>
      <c r="G117" s="48">
        <f t="shared" si="7"/>
        <v>22949915960</v>
      </c>
      <c r="H117" s="49">
        <f t="shared" si="7"/>
        <v>5796585390</v>
      </c>
      <c r="I117" s="49">
        <f t="shared" si="7"/>
        <v>28746501350</v>
      </c>
      <c r="J117" s="50">
        <f t="shared" si="7"/>
        <v>152955000</v>
      </c>
      <c r="K117" s="47">
        <f t="shared" si="7"/>
        <v>2456848580</v>
      </c>
    </row>
    <row r="118" spans="1:11" ht="15">
      <c r="A118" s="3" t="s">
        <v>244</v>
      </c>
      <c r="B118" s="3" t="s">
        <v>244</v>
      </c>
      <c r="C118" s="3" t="s">
        <v>244</v>
      </c>
      <c r="D118" s="3" t="s">
        <v>244</v>
      </c>
      <c r="E118" s="3" t="s">
        <v>244</v>
      </c>
      <c r="F118" s="52" t="s">
        <v>244</v>
      </c>
      <c r="G118" s="52" t="s">
        <v>244</v>
      </c>
      <c r="H118" s="52" t="s">
        <v>244</v>
      </c>
      <c r="I118" s="52" t="s">
        <v>244</v>
      </c>
      <c r="J118" s="52" t="s">
        <v>244</v>
      </c>
      <c r="K118" s="52" t="s">
        <v>244</v>
      </c>
    </row>
  </sheetData>
  <sheetProtection/>
  <mergeCells count="12">
    <mergeCell ref="E10:K10"/>
    <mergeCell ref="E11:K11"/>
    <mergeCell ref="F14:F16"/>
    <mergeCell ref="H15:H16"/>
    <mergeCell ref="G15:G16"/>
    <mergeCell ref="F13:K13"/>
    <mergeCell ref="E14:E16"/>
    <mergeCell ref="I15:I16"/>
    <mergeCell ref="G14:I14"/>
    <mergeCell ref="J14:K14"/>
    <mergeCell ref="J15:J16"/>
    <mergeCell ref="K15:K16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zoomScale="75" zoomScaleNormal="75" zoomScalePageLayoutView="0" workbookViewId="0" topLeftCell="E9">
      <selection activeCell="W19" sqref="W19"/>
    </sheetView>
  </sheetViews>
  <sheetFormatPr defaultColWidth="9.140625" defaultRowHeight="15" customHeight="1"/>
  <cols>
    <col min="1" max="1" width="15.140625" style="6" hidden="1" customWidth="1"/>
    <col min="2" max="2" width="10.7109375" style="6" hidden="1" customWidth="1"/>
    <col min="3" max="3" width="8.421875" style="6" hidden="1" customWidth="1"/>
    <col min="4" max="4" width="13.421875" style="6" hidden="1" customWidth="1"/>
    <col min="5" max="5" width="59.7109375" style="6" bestFit="1" customWidth="1"/>
    <col min="6" max="11" width="27.28125" style="6" bestFit="1" customWidth="1"/>
    <col min="12" max="12" width="9.140625" style="6" bestFit="1" customWidth="1"/>
    <col min="13" max="16384" width="9.140625" style="6" customWidth="1"/>
  </cols>
  <sheetData>
    <row r="1" spans="1:11" ht="15" hidden="1">
      <c r="A1" s="1" t="s">
        <v>242</v>
      </c>
      <c r="B1" s="2" t="s">
        <v>244</v>
      </c>
      <c r="C1" s="3" t="s">
        <v>244</v>
      </c>
      <c r="D1" s="4" t="s">
        <v>245</v>
      </c>
      <c r="E1" s="5" t="s">
        <v>246</v>
      </c>
      <c r="F1" s="5" t="s">
        <v>247</v>
      </c>
      <c r="G1" s="5" t="s">
        <v>304</v>
      </c>
      <c r="H1" s="5" t="s">
        <v>258</v>
      </c>
      <c r="I1" s="5" t="s">
        <v>304</v>
      </c>
      <c r="J1" s="5" t="s">
        <v>305</v>
      </c>
      <c r="K1" s="5" t="s">
        <v>305</v>
      </c>
    </row>
    <row r="2" spans="1:11" ht="15" hidden="1">
      <c r="A2" s="7" t="s">
        <v>248</v>
      </c>
      <c r="B2" s="2" t="s">
        <v>244</v>
      </c>
      <c r="C2" s="3" t="s">
        <v>244</v>
      </c>
      <c r="D2" s="4" t="s">
        <v>250</v>
      </c>
      <c r="E2" s="8" t="e">
        <f>ButceYil</f>
        <v>#REF!</v>
      </c>
      <c r="F2" s="8" t="e">
        <f>ButceYil</f>
        <v>#REF!</v>
      </c>
      <c r="G2" s="8" t="e">
        <f>ButceYil</f>
        <v>#REF!</v>
      </c>
      <c r="H2" s="8" t="s">
        <v>244</v>
      </c>
      <c r="I2" s="8" t="e">
        <f>ButceYil</f>
        <v>#REF!</v>
      </c>
      <c r="J2" s="8" t="e">
        <f>ButceYil</f>
        <v>#REF!</v>
      </c>
      <c r="K2" s="8" t="e">
        <f>ButceYil</f>
        <v>#REF!</v>
      </c>
    </row>
    <row r="3" spans="1:11" ht="15" hidden="1">
      <c r="A3" s="7" t="s">
        <v>251</v>
      </c>
      <c r="B3" s="2" t="s">
        <v>244</v>
      </c>
      <c r="C3" s="3" t="s">
        <v>244</v>
      </c>
      <c r="D3" s="4" t="s">
        <v>253</v>
      </c>
      <c r="F3" s="8" t="e">
        <f>Asama+10</f>
        <v>#REF!</v>
      </c>
      <c r="G3" s="8" t="e">
        <f>Asama+10</f>
        <v>#REF!</v>
      </c>
      <c r="H3" s="8" t="s">
        <v>244</v>
      </c>
      <c r="I3" s="8" t="e">
        <f>Asama+10</f>
        <v>#REF!</v>
      </c>
      <c r="J3" s="8" t="e">
        <f>Asama+10</f>
        <v>#REF!</v>
      </c>
      <c r="K3" s="8" t="e">
        <f>Asama+10</f>
        <v>#REF!</v>
      </c>
    </row>
    <row r="4" spans="1:11" ht="15" hidden="1">
      <c r="A4" s="7" t="s">
        <v>254</v>
      </c>
      <c r="B4" s="3" t="s">
        <v>244</v>
      </c>
      <c r="C4" s="3" t="s">
        <v>244</v>
      </c>
      <c r="D4" s="4" t="s">
        <v>256</v>
      </c>
      <c r="F4" s="5" t="s">
        <v>244</v>
      </c>
      <c r="G4" s="9" t="s">
        <v>307</v>
      </c>
      <c r="H4" s="9" t="s">
        <v>244</v>
      </c>
      <c r="I4" s="9" t="s">
        <v>244</v>
      </c>
      <c r="K4" s="9" t="s">
        <v>244</v>
      </c>
    </row>
    <row r="5" spans="1:11" ht="15" hidden="1">
      <c r="A5" s="3" t="s">
        <v>244</v>
      </c>
      <c r="B5" s="3" t="s">
        <v>244</v>
      </c>
      <c r="C5" s="3" t="s">
        <v>244</v>
      </c>
      <c r="D5" s="4" t="s">
        <v>308</v>
      </c>
      <c r="F5" s="5" t="s">
        <v>244</v>
      </c>
      <c r="G5" s="9" t="s">
        <v>244</v>
      </c>
      <c r="H5" s="9" t="s">
        <v>244</v>
      </c>
      <c r="I5" s="9" t="s">
        <v>244</v>
      </c>
      <c r="J5" s="8">
        <v>5</v>
      </c>
      <c r="K5" s="9" t="s">
        <v>306</v>
      </c>
    </row>
    <row r="6" spans="1:11" ht="15" hidden="1">
      <c r="A6" s="10" t="s">
        <v>310</v>
      </c>
      <c r="B6" s="10" t="s">
        <v>244</v>
      </c>
      <c r="C6" s="10" t="s">
        <v>244</v>
      </c>
      <c r="D6" s="5" t="s">
        <v>244</v>
      </c>
      <c r="F6" s="10" t="s">
        <v>244</v>
      </c>
      <c r="G6" s="10" t="s">
        <v>244</v>
      </c>
      <c r="H6" s="10" t="s">
        <v>244</v>
      </c>
      <c r="I6" s="10" t="s">
        <v>244</v>
      </c>
      <c r="J6" s="10" t="s">
        <v>244</v>
      </c>
      <c r="K6" s="10" t="s">
        <v>244</v>
      </c>
    </row>
    <row r="7" spans="1:11" ht="15" hidden="1">
      <c r="A7" s="10" t="s">
        <v>244</v>
      </c>
      <c r="B7" s="10" t="s">
        <v>244</v>
      </c>
      <c r="C7" s="10" t="s">
        <v>244</v>
      </c>
      <c r="D7" s="10" t="s">
        <v>244</v>
      </c>
      <c r="E7" s="10" t="s">
        <v>244</v>
      </c>
      <c r="F7" s="10" t="s">
        <v>244</v>
      </c>
      <c r="G7" s="10" t="s">
        <v>244</v>
      </c>
      <c r="H7" s="10" t="s">
        <v>244</v>
      </c>
      <c r="I7" s="10" t="s">
        <v>244</v>
      </c>
      <c r="J7" s="10" t="s">
        <v>244</v>
      </c>
      <c r="K7" s="10" t="s">
        <v>244</v>
      </c>
    </row>
    <row r="8" spans="1:11" ht="19.5" customHeight="1" hidden="1">
      <c r="A8" s="3" t="s">
        <v>244</v>
      </c>
      <c r="B8" s="3" t="s">
        <v>244</v>
      </c>
      <c r="C8" s="3" t="s">
        <v>244</v>
      </c>
      <c r="D8" s="3" t="s">
        <v>244</v>
      </c>
      <c r="E8" s="7" t="s">
        <v>244</v>
      </c>
      <c r="F8" s="7" t="s">
        <v>244</v>
      </c>
      <c r="G8" s="7" t="s">
        <v>244</v>
      </c>
      <c r="H8" s="7" t="s">
        <v>244</v>
      </c>
      <c r="I8" s="7" t="s">
        <v>244</v>
      </c>
      <c r="J8" s="7" t="s">
        <v>244</v>
      </c>
      <c r="K8" s="7" t="s">
        <v>244</v>
      </c>
    </row>
    <row r="9" spans="1:11" ht="19.5" customHeight="1">
      <c r="A9" s="3" t="s">
        <v>244</v>
      </c>
      <c r="B9" s="3" t="s">
        <v>244</v>
      </c>
      <c r="C9" s="3" t="s">
        <v>244</v>
      </c>
      <c r="D9" s="3" t="s">
        <v>244</v>
      </c>
      <c r="E9" s="4" t="s">
        <v>244</v>
      </c>
      <c r="F9" s="4" t="s">
        <v>244</v>
      </c>
      <c r="G9" s="4" t="s">
        <v>244</v>
      </c>
      <c r="H9" s="4" t="s">
        <v>244</v>
      </c>
      <c r="I9" s="4" t="s">
        <v>244</v>
      </c>
      <c r="J9" s="4" t="s">
        <v>244</v>
      </c>
      <c r="K9" s="4" t="s">
        <v>244</v>
      </c>
    </row>
    <row r="10" spans="1:11" ht="19.5" customHeight="1">
      <c r="A10" s="3" t="s">
        <v>244</v>
      </c>
      <c r="B10" s="3" t="s">
        <v>244</v>
      </c>
      <c r="C10" s="3" t="s">
        <v>244</v>
      </c>
      <c r="D10" s="3" t="s">
        <v>244</v>
      </c>
      <c r="E10" s="158" t="s">
        <v>323</v>
      </c>
      <c r="F10" s="158" t="s">
        <v>244</v>
      </c>
      <c r="G10" s="158" t="s">
        <v>244</v>
      </c>
      <c r="H10" s="158" t="s">
        <v>244</v>
      </c>
      <c r="I10" s="158" t="s">
        <v>244</v>
      </c>
      <c r="J10" s="158" t="s">
        <v>244</v>
      </c>
      <c r="K10" s="158" t="s">
        <v>244</v>
      </c>
    </row>
    <row r="11" spans="1:11" ht="19.5" customHeight="1">
      <c r="A11" s="3" t="s">
        <v>244</v>
      </c>
      <c r="B11" s="3" t="s">
        <v>244</v>
      </c>
      <c r="C11" s="3" t="s">
        <v>244</v>
      </c>
      <c r="D11" s="3" t="s">
        <v>244</v>
      </c>
      <c r="E11" s="158" t="s">
        <v>311</v>
      </c>
      <c r="F11" s="158" t="s">
        <v>244</v>
      </c>
      <c r="G11" s="158" t="s">
        <v>244</v>
      </c>
      <c r="H11" s="158" t="s">
        <v>244</v>
      </c>
      <c r="I11" s="158" t="s">
        <v>244</v>
      </c>
      <c r="J11" s="158" t="s">
        <v>244</v>
      </c>
      <c r="K11" s="158" t="s">
        <v>244</v>
      </c>
    </row>
    <row r="12" spans="1:11" s="13" customFormat="1" ht="19.5" customHeight="1">
      <c r="A12" s="12" t="s">
        <v>244</v>
      </c>
      <c r="B12" s="12" t="s">
        <v>244</v>
      </c>
      <c r="C12" s="12" t="s">
        <v>244</v>
      </c>
      <c r="D12" s="12" t="s">
        <v>244</v>
      </c>
      <c r="E12" s="12" t="s">
        <v>244</v>
      </c>
      <c r="F12" s="12" t="s">
        <v>244</v>
      </c>
      <c r="G12" s="12" t="s">
        <v>244</v>
      </c>
      <c r="H12" s="12" t="s">
        <v>244</v>
      </c>
      <c r="I12" s="12" t="s">
        <v>244</v>
      </c>
      <c r="J12" s="12" t="s">
        <v>244</v>
      </c>
      <c r="K12" s="11" t="s">
        <v>326</v>
      </c>
    </row>
    <row r="13" spans="1:11" s="13" customFormat="1" ht="19.5" customHeight="1">
      <c r="A13" s="12" t="s">
        <v>244</v>
      </c>
      <c r="B13" s="12" t="s">
        <v>244</v>
      </c>
      <c r="C13" s="12" t="s">
        <v>244</v>
      </c>
      <c r="D13" s="12" t="s">
        <v>244</v>
      </c>
      <c r="E13" s="14" t="s">
        <v>244</v>
      </c>
      <c r="F13" s="153">
        <v>2013</v>
      </c>
      <c r="G13" s="154" t="s">
        <v>244</v>
      </c>
      <c r="H13" s="154" t="s">
        <v>244</v>
      </c>
      <c r="I13" s="154" t="s">
        <v>244</v>
      </c>
      <c r="J13" s="154" t="s">
        <v>244</v>
      </c>
      <c r="K13" s="155" t="s">
        <v>244</v>
      </c>
    </row>
    <row r="14" spans="1:11" s="13" customFormat="1" ht="19.5" customHeight="1">
      <c r="A14" s="12" t="s">
        <v>244</v>
      </c>
      <c r="B14" s="12" t="s">
        <v>244</v>
      </c>
      <c r="C14" s="12" t="s">
        <v>244</v>
      </c>
      <c r="D14" s="12" t="s">
        <v>244</v>
      </c>
      <c r="E14" s="159" t="s">
        <v>0</v>
      </c>
      <c r="F14" s="146" t="s">
        <v>312</v>
      </c>
      <c r="G14" s="162" t="s">
        <v>313</v>
      </c>
      <c r="H14" s="163" t="s">
        <v>244</v>
      </c>
      <c r="I14" s="164" t="s">
        <v>244</v>
      </c>
      <c r="J14" s="165" t="s">
        <v>314</v>
      </c>
      <c r="K14" s="166" t="s">
        <v>244</v>
      </c>
    </row>
    <row r="15" spans="1:11" s="13" customFormat="1" ht="19.5" customHeight="1">
      <c r="A15" s="12" t="s">
        <v>244</v>
      </c>
      <c r="B15" s="12" t="s">
        <v>244</v>
      </c>
      <c r="C15" s="12" t="s">
        <v>244</v>
      </c>
      <c r="D15" s="12" t="s">
        <v>244</v>
      </c>
      <c r="E15" s="160" t="s">
        <v>244</v>
      </c>
      <c r="F15" s="147" t="s">
        <v>244</v>
      </c>
      <c r="G15" s="151" t="s">
        <v>315</v>
      </c>
      <c r="H15" s="149" t="s">
        <v>316</v>
      </c>
      <c r="I15" s="146" t="s">
        <v>317</v>
      </c>
      <c r="J15" s="165" t="s">
        <v>318</v>
      </c>
      <c r="K15" s="146" t="s">
        <v>319</v>
      </c>
    </row>
    <row r="16" spans="3:11" s="13" customFormat="1" ht="19.5" customHeight="1">
      <c r="C16" s="11" t="s">
        <v>244</v>
      </c>
      <c r="D16" s="11" t="s">
        <v>244</v>
      </c>
      <c r="E16" s="161" t="s">
        <v>244</v>
      </c>
      <c r="F16" s="148" t="s">
        <v>244</v>
      </c>
      <c r="G16" s="152" t="s">
        <v>244</v>
      </c>
      <c r="H16" s="150" t="s">
        <v>244</v>
      </c>
      <c r="I16" s="148" t="s">
        <v>244</v>
      </c>
      <c r="J16" s="167" t="s">
        <v>244</v>
      </c>
      <c r="K16" s="148" t="s">
        <v>244</v>
      </c>
    </row>
    <row r="17" spans="1:11" s="13" customFormat="1" ht="19.5" customHeight="1" hidden="1">
      <c r="A17" s="11" t="s">
        <v>245</v>
      </c>
      <c r="B17" s="11" t="s">
        <v>257</v>
      </c>
      <c r="C17" s="15" t="s">
        <v>244</v>
      </c>
      <c r="D17" s="15" t="s">
        <v>244</v>
      </c>
      <c r="E17" s="16" t="s">
        <v>244</v>
      </c>
      <c r="F17" s="17" t="s">
        <v>244</v>
      </c>
      <c r="G17" s="18" t="s">
        <v>244</v>
      </c>
      <c r="H17" s="19" t="s">
        <v>244</v>
      </c>
      <c r="I17" s="19" t="s">
        <v>244</v>
      </c>
      <c r="J17" s="20" t="s">
        <v>244</v>
      </c>
      <c r="K17" s="17" t="s">
        <v>244</v>
      </c>
    </row>
    <row r="18" spans="1:11" s="13" customFormat="1" ht="19.5" customHeight="1">
      <c r="A18" s="15" t="s">
        <v>244</v>
      </c>
      <c r="B18" s="21" t="s">
        <v>75</v>
      </c>
      <c r="C18" s="15" t="s">
        <v>244</v>
      </c>
      <c r="D18" s="15" t="s">
        <v>244</v>
      </c>
      <c r="E18" s="22" t="s">
        <v>170</v>
      </c>
      <c r="F18" s="23">
        <v>21857000</v>
      </c>
      <c r="G18" s="24">
        <v>21786000</v>
      </c>
      <c r="H18" s="25">
        <f aca="true" t="shared" si="0" ref="H18:H49">I18-G18</f>
        <v>71000</v>
      </c>
      <c r="I18" s="25">
        <v>21857000</v>
      </c>
      <c r="J18" s="26">
        <v>0</v>
      </c>
      <c r="K18" s="56">
        <v>0</v>
      </c>
    </row>
    <row r="19" spans="2:11" ht="19.5" customHeight="1">
      <c r="B19" s="21" t="s">
        <v>76</v>
      </c>
      <c r="C19" s="15" t="s">
        <v>244</v>
      </c>
      <c r="D19" s="15" t="s">
        <v>244</v>
      </c>
      <c r="E19" s="22" t="s">
        <v>260</v>
      </c>
      <c r="F19" s="23">
        <v>465221000</v>
      </c>
      <c r="G19" s="24">
        <v>425498300</v>
      </c>
      <c r="H19" s="25">
        <f t="shared" si="0"/>
        <v>39722700</v>
      </c>
      <c r="I19" s="25">
        <v>465221000</v>
      </c>
      <c r="J19" s="26">
        <v>0</v>
      </c>
      <c r="K19" s="56">
        <v>3015000</v>
      </c>
    </row>
    <row r="20" spans="2:11" ht="19.5" customHeight="1">
      <c r="B20" s="21" t="s">
        <v>77</v>
      </c>
      <c r="C20" s="15" t="s">
        <v>244</v>
      </c>
      <c r="D20" s="15" t="s">
        <v>244</v>
      </c>
      <c r="E20" s="22" t="s">
        <v>261</v>
      </c>
      <c r="F20" s="23">
        <v>302474000</v>
      </c>
      <c r="G20" s="24">
        <v>261350000</v>
      </c>
      <c r="H20" s="25">
        <f t="shared" si="0"/>
        <v>41124000</v>
      </c>
      <c r="I20" s="25">
        <v>302474000</v>
      </c>
      <c r="J20" s="26">
        <v>0</v>
      </c>
      <c r="K20" s="56">
        <v>0</v>
      </c>
    </row>
    <row r="21" spans="2:11" ht="19.5" customHeight="1">
      <c r="B21" s="21" t="s">
        <v>78</v>
      </c>
      <c r="C21" s="15" t="s">
        <v>244</v>
      </c>
      <c r="D21" s="15" t="s">
        <v>244</v>
      </c>
      <c r="E21" s="22" t="s">
        <v>171</v>
      </c>
      <c r="F21" s="23">
        <v>465792000</v>
      </c>
      <c r="G21" s="24">
        <v>410413000</v>
      </c>
      <c r="H21" s="25">
        <f t="shared" si="0"/>
        <v>55379000</v>
      </c>
      <c r="I21" s="25">
        <v>465792000</v>
      </c>
      <c r="J21" s="26">
        <v>0</v>
      </c>
      <c r="K21" s="56">
        <v>6568671</v>
      </c>
    </row>
    <row r="22" spans="2:11" ht="19.5" customHeight="1">
      <c r="B22" s="21" t="s">
        <v>79</v>
      </c>
      <c r="C22" s="15" t="s">
        <v>244</v>
      </c>
      <c r="D22" s="15" t="s">
        <v>244</v>
      </c>
      <c r="E22" s="22" t="s">
        <v>262</v>
      </c>
      <c r="F22" s="23">
        <v>422549000</v>
      </c>
      <c r="G22" s="24">
        <v>366430000</v>
      </c>
      <c r="H22" s="25">
        <f t="shared" si="0"/>
        <v>56119000</v>
      </c>
      <c r="I22" s="25">
        <v>422549000</v>
      </c>
      <c r="J22" s="26">
        <v>0</v>
      </c>
      <c r="K22" s="56">
        <v>1000000</v>
      </c>
    </row>
    <row r="23" spans="2:11" ht="19.5" customHeight="1">
      <c r="B23" s="21" t="s">
        <v>80</v>
      </c>
      <c r="C23" s="15" t="s">
        <v>244</v>
      </c>
      <c r="D23" s="15" t="s">
        <v>244</v>
      </c>
      <c r="E23" s="22" t="s">
        <v>172</v>
      </c>
      <c r="F23" s="23">
        <v>664541000</v>
      </c>
      <c r="G23" s="24">
        <v>571039500</v>
      </c>
      <c r="H23" s="25">
        <f t="shared" si="0"/>
        <v>93501500</v>
      </c>
      <c r="I23" s="25">
        <v>664541000</v>
      </c>
      <c r="J23" s="26">
        <v>0</v>
      </c>
      <c r="K23" s="56">
        <v>121300000</v>
      </c>
    </row>
    <row r="24" spans="2:11" ht="19.5" customHeight="1">
      <c r="B24" s="21" t="s">
        <v>81</v>
      </c>
      <c r="C24" s="15" t="s">
        <v>244</v>
      </c>
      <c r="D24" s="15" t="s">
        <v>244</v>
      </c>
      <c r="E24" s="22" t="s">
        <v>173</v>
      </c>
      <c r="F24" s="23">
        <v>280567000</v>
      </c>
      <c r="G24" s="24">
        <v>245223000</v>
      </c>
      <c r="H24" s="25">
        <f t="shared" si="0"/>
        <v>35344000</v>
      </c>
      <c r="I24" s="25">
        <v>280567000</v>
      </c>
      <c r="J24" s="26">
        <v>0</v>
      </c>
      <c r="K24" s="56">
        <v>2500000</v>
      </c>
    </row>
    <row r="25" spans="2:11" ht="19.5" customHeight="1">
      <c r="B25" s="21" t="s">
        <v>82</v>
      </c>
      <c r="C25" s="15" t="s">
        <v>244</v>
      </c>
      <c r="D25" s="15" t="s">
        <v>244</v>
      </c>
      <c r="E25" s="22" t="s">
        <v>263</v>
      </c>
      <c r="F25" s="23">
        <v>162237000</v>
      </c>
      <c r="G25" s="24">
        <v>138824600</v>
      </c>
      <c r="H25" s="25">
        <f t="shared" si="0"/>
        <v>23412400</v>
      </c>
      <c r="I25" s="25">
        <v>162237000</v>
      </c>
      <c r="J25" s="26">
        <v>0</v>
      </c>
      <c r="K25" s="56">
        <v>0</v>
      </c>
    </row>
    <row r="26" spans="2:11" ht="19.5" customHeight="1">
      <c r="B26" s="21" t="s">
        <v>83</v>
      </c>
      <c r="C26" s="15" t="s">
        <v>244</v>
      </c>
      <c r="D26" s="15" t="s">
        <v>244</v>
      </c>
      <c r="E26" s="22" t="s">
        <v>264</v>
      </c>
      <c r="F26" s="23">
        <v>292110000</v>
      </c>
      <c r="G26" s="24">
        <v>238213000</v>
      </c>
      <c r="H26" s="25">
        <f t="shared" si="0"/>
        <v>52897000</v>
      </c>
      <c r="I26" s="25">
        <v>291110000</v>
      </c>
      <c r="J26" s="26">
        <v>1000000</v>
      </c>
      <c r="K26" s="56">
        <v>4000400</v>
      </c>
    </row>
    <row r="27" spans="2:11" ht="19.5" customHeight="1">
      <c r="B27" s="21" t="s">
        <v>84</v>
      </c>
      <c r="C27" s="15" t="s">
        <v>244</v>
      </c>
      <c r="D27" s="15" t="s">
        <v>244</v>
      </c>
      <c r="E27" s="22" t="s">
        <v>265</v>
      </c>
      <c r="F27" s="23">
        <v>157442000</v>
      </c>
      <c r="G27" s="24">
        <v>135960000</v>
      </c>
      <c r="H27" s="25">
        <f t="shared" si="0"/>
        <v>21482000</v>
      </c>
      <c r="I27" s="25">
        <v>157442000</v>
      </c>
      <c r="J27" s="26">
        <v>0</v>
      </c>
      <c r="K27" s="56">
        <v>0</v>
      </c>
    </row>
    <row r="28" spans="2:11" ht="19.5" customHeight="1">
      <c r="B28" s="21" t="s">
        <v>85</v>
      </c>
      <c r="C28" s="15" t="s">
        <v>244</v>
      </c>
      <c r="D28" s="15" t="s">
        <v>244</v>
      </c>
      <c r="E28" s="22" t="s">
        <v>174</v>
      </c>
      <c r="F28" s="23">
        <v>76258000</v>
      </c>
      <c r="G28" s="24">
        <v>71545000</v>
      </c>
      <c r="H28" s="25">
        <f t="shared" si="0"/>
        <v>4413000</v>
      </c>
      <c r="I28" s="25">
        <v>75958000</v>
      </c>
      <c r="J28" s="26">
        <v>300000</v>
      </c>
      <c r="K28" s="56">
        <v>2000560</v>
      </c>
    </row>
    <row r="29" spans="2:11" ht="19.5" customHeight="1">
      <c r="B29" s="21" t="s">
        <v>86</v>
      </c>
      <c r="C29" s="15" t="s">
        <v>244</v>
      </c>
      <c r="D29" s="15" t="s">
        <v>244</v>
      </c>
      <c r="E29" s="22" t="s">
        <v>266</v>
      </c>
      <c r="F29" s="23">
        <v>400362000</v>
      </c>
      <c r="G29" s="24">
        <v>354224000</v>
      </c>
      <c r="H29" s="25">
        <f t="shared" si="0"/>
        <v>46138000</v>
      </c>
      <c r="I29" s="25">
        <v>400362000</v>
      </c>
      <c r="J29" s="26">
        <v>0</v>
      </c>
      <c r="K29" s="56">
        <v>0</v>
      </c>
    </row>
    <row r="30" spans="2:11" ht="19.5" customHeight="1">
      <c r="B30" s="21" t="s">
        <v>87</v>
      </c>
      <c r="C30" s="15" t="s">
        <v>244</v>
      </c>
      <c r="D30" s="15" t="s">
        <v>244</v>
      </c>
      <c r="E30" s="22" t="s">
        <v>267</v>
      </c>
      <c r="F30" s="23">
        <v>321834000</v>
      </c>
      <c r="G30" s="24">
        <v>273565000</v>
      </c>
      <c r="H30" s="25">
        <f t="shared" si="0"/>
        <v>48269000</v>
      </c>
      <c r="I30" s="25">
        <v>321834000</v>
      </c>
      <c r="J30" s="26">
        <v>0</v>
      </c>
      <c r="K30" s="56">
        <v>3000000</v>
      </c>
    </row>
    <row r="31" spans="2:11" ht="19.5" customHeight="1">
      <c r="B31" s="21" t="s">
        <v>88</v>
      </c>
      <c r="C31" s="15" t="s">
        <v>244</v>
      </c>
      <c r="D31" s="15" t="s">
        <v>244</v>
      </c>
      <c r="E31" s="22" t="s">
        <v>268</v>
      </c>
      <c r="F31" s="23">
        <v>144868000</v>
      </c>
      <c r="G31" s="24">
        <v>125892000</v>
      </c>
      <c r="H31" s="25">
        <f t="shared" si="0"/>
        <v>18976000</v>
      </c>
      <c r="I31" s="25">
        <v>144868000</v>
      </c>
      <c r="J31" s="26">
        <v>0</v>
      </c>
      <c r="K31" s="56">
        <v>18151500</v>
      </c>
    </row>
    <row r="32" spans="2:11" ht="19.5" customHeight="1">
      <c r="B32" s="21" t="s">
        <v>89</v>
      </c>
      <c r="C32" s="15" t="s">
        <v>244</v>
      </c>
      <c r="D32" s="15" t="s">
        <v>244</v>
      </c>
      <c r="E32" s="22" t="s">
        <v>269</v>
      </c>
      <c r="F32" s="23">
        <v>262690000</v>
      </c>
      <c r="G32" s="24">
        <v>218897000</v>
      </c>
      <c r="H32" s="25">
        <f t="shared" si="0"/>
        <v>43793000</v>
      </c>
      <c r="I32" s="25">
        <v>262690000</v>
      </c>
      <c r="J32" s="26">
        <v>0</v>
      </c>
      <c r="K32" s="56">
        <v>5001500</v>
      </c>
    </row>
    <row r="33" spans="2:11" ht="19.5" customHeight="1">
      <c r="B33" s="21" t="s">
        <v>90</v>
      </c>
      <c r="C33" s="15" t="s">
        <v>244</v>
      </c>
      <c r="D33" s="15" t="s">
        <v>244</v>
      </c>
      <c r="E33" s="22" t="s">
        <v>175</v>
      </c>
      <c r="F33" s="23">
        <v>265109000</v>
      </c>
      <c r="G33" s="24">
        <v>158669500</v>
      </c>
      <c r="H33" s="25">
        <f t="shared" si="0"/>
        <v>106439500</v>
      </c>
      <c r="I33" s="25">
        <v>265109000</v>
      </c>
      <c r="J33" s="26">
        <v>0</v>
      </c>
      <c r="K33" s="56">
        <v>60000000</v>
      </c>
    </row>
    <row r="34" spans="2:11" ht="19.5" customHeight="1">
      <c r="B34" s="21" t="s">
        <v>91</v>
      </c>
      <c r="C34" s="15" t="s">
        <v>244</v>
      </c>
      <c r="D34" s="15" t="s">
        <v>244</v>
      </c>
      <c r="E34" s="22" t="s">
        <v>270</v>
      </c>
      <c r="F34" s="23">
        <v>351481000</v>
      </c>
      <c r="G34" s="24">
        <v>284234000</v>
      </c>
      <c r="H34" s="25">
        <f t="shared" si="0"/>
        <v>67247000</v>
      </c>
      <c r="I34" s="25">
        <v>351481000</v>
      </c>
      <c r="J34" s="26">
        <v>0</v>
      </c>
      <c r="K34" s="56">
        <v>0</v>
      </c>
    </row>
    <row r="35" spans="2:11" ht="19.5" customHeight="1">
      <c r="B35" s="21" t="s">
        <v>92</v>
      </c>
      <c r="C35" s="15" t="s">
        <v>244</v>
      </c>
      <c r="D35" s="15" t="s">
        <v>244</v>
      </c>
      <c r="E35" s="22" t="s">
        <v>271</v>
      </c>
      <c r="F35" s="23">
        <v>233457000</v>
      </c>
      <c r="G35" s="24">
        <v>209676900</v>
      </c>
      <c r="H35" s="25">
        <f t="shared" si="0"/>
        <v>23780100</v>
      </c>
      <c r="I35" s="25">
        <v>233457000</v>
      </c>
      <c r="J35" s="26">
        <v>0</v>
      </c>
      <c r="K35" s="56">
        <v>0</v>
      </c>
    </row>
    <row r="36" spans="2:11" ht="19.5" customHeight="1">
      <c r="B36" s="21" t="s">
        <v>93</v>
      </c>
      <c r="C36" s="15" t="s">
        <v>244</v>
      </c>
      <c r="D36" s="15" t="s">
        <v>244</v>
      </c>
      <c r="E36" s="22" t="s">
        <v>176</v>
      </c>
      <c r="F36" s="23">
        <v>211091000</v>
      </c>
      <c r="G36" s="24">
        <v>182792000</v>
      </c>
      <c r="H36" s="25">
        <f t="shared" si="0"/>
        <v>28299000</v>
      </c>
      <c r="I36" s="25">
        <v>211091000</v>
      </c>
      <c r="J36" s="26">
        <v>0</v>
      </c>
      <c r="K36" s="56">
        <v>7000900</v>
      </c>
    </row>
    <row r="37" spans="2:11" ht="19.5" customHeight="1">
      <c r="B37" s="21" t="s">
        <v>94</v>
      </c>
      <c r="C37" s="15" t="s">
        <v>244</v>
      </c>
      <c r="D37" s="15" t="s">
        <v>244</v>
      </c>
      <c r="E37" s="22" t="s">
        <v>272</v>
      </c>
      <c r="F37" s="23">
        <v>159920000</v>
      </c>
      <c r="G37" s="24">
        <v>141756000</v>
      </c>
      <c r="H37" s="25">
        <f t="shared" si="0"/>
        <v>18164000</v>
      </c>
      <c r="I37" s="25">
        <v>159920000</v>
      </c>
      <c r="J37" s="26">
        <v>0</v>
      </c>
      <c r="K37" s="56">
        <v>9076500</v>
      </c>
    </row>
    <row r="38" spans="2:11" ht="19.5" customHeight="1">
      <c r="B38" s="21" t="s">
        <v>95</v>
      </c>
      <c r="C38" s="15" t="s">
        <v>244</v>
      </c>
      <c r="D38" s="15" t="s">
        <v>244</v>
      </c>
      <c r="E38" s="22" t="s">
        <v>273</v>
      </c>
      <c r="F38" s="23">
        <v>266310000</v>
      </c>
      <c r="G38" s="24">
        <v>221641000</v>
      </c>
      <c r="H38" s="25">
        <f t="shared" si="0"/>
        <v>44669000</v>
      </c>
      <c r="I38" s="25">
        <v>266310000</v>
      </c>
      <c r="J38" s="26">
        <v>0</v>
      </c>
      <c r="K38" s="56">
        <v>8716000</v>
      </c>
    </row>
    <row r="39" spans="2:11" ht="19.5" customHeight="1">
      <c r="B39" s="21" t="s">
        <v>96</v>
      </c>
      <c r="C39" s="15" t="s">
        <v>244</v>
      </c>
      <c r="D39" s="15" t="s">
        <v>244</v>
      </c>
      <c r="E39" s="22" t="s">
        <v>274</v>
      </c>
      <c r="F39" s="23">
        <v>211254000</v>
      </c>
      <c r="G39" s="24">
        <v>185013000</v>
      </c>
      <c r="H39" s="25">
        <f t="shared" si="0"/>
        <v>26241000</v>
      </c>
      <c r="I39" s="25">
        <v>211254000</v>
      </c>
      <c r="J39" s="26">
        <v>0</v>
      </c>
      <c r="K39" s="56">
        <v>0</v>
      </c>
    </row>
    <row r="40" spans="2:11" ht="19.5" customHeight="1">
      <c r="B40" s="21" t="s">
        <v>97</v>
      </c>
      <c r="C40" s="15" t="s">
        <v>244</v>
      </c>
      <c r="D40" s="15" t="s">
        <v>244</v>
      </c>
      <c r="E40" s="22" t="s">
        <v>275</v>
      </c>
      <c r="F40" s="23">
        <v>209598000</v>
      </c>
      <c r="G40" s="24">
        <v>178174000</v>
      </c>
      <c r="H40" s="25">
        <f t="shared" si="0"/>
        <v>31424000</v>
      </c>
      <c r="I40" s="25">
        <v>209598000</v>
      </c>
      <c r="J40" s="26">
        <v>0</v>
      </c>
      <c r="K40" s="56">
        <v>1500500</v>
      </c>
    </row>
    <row r="41" spans="2:11" ht="19.5" customHeight="1">
      <c r="B41" s="21" t="s">
        <v>98</v>
      </c>
      <c r="C41" s="15" t="s">
        <v>244</v>
      </c>
      <c r="D41" s="15" t="s">
        <v>244</v>
      </c>
      <c r="E41" s="22" t="s">
        <v>276</v>
      </c>
      <c r="F41" s="23">
        <v>298236000</v>
      </c>
      <c r="G41" s="24">
        <v>270186100</v>
      </c>
      <c r="H41" s="25">
        <f t="shared" si="0"/>
        <v>28049900</v>
      </c>
      <c r="I41" s="25">
        <v>298236000</v>
      </c>
      <c r="J41" s="26">
        <v>0</v>
      </c>
      <c r="K41" s="56">
        <v>0</v>
      </c>
    </row>
    <row r="42" spans="2:11" ht="19.5" customHeight="1">
      <c r="B42" s="21" t="s">
        <v>99</v>
      </c>
      <c r="C42" s="15" t="s">
        <v>244</v>
      </c>
      <c r="D42" s="15" t="s">
        <v>244</v>
      </c>
      <c r="E42" s="22" t="s">
        <v>277</v>
      </c>
      <c r="F42" s="23">
        <v>163102000</v>
      </c>
      <c r="G42" s="24">
        <v>143720200</v>
      </c>
      <c r="H42" s="25">
        <f t="shared" si="0"/>
        <v>19381800</v>
      </c>
      <c r="I42" s="25">
        <v>163102000</v>
      </c>
      <c r="J42" s="26">
        <v>0</v>
      </c>
      <c r="K42" s="56">
        <v>0</v>
      </c>
    </row>
    <row r="43" spans="2:11" ht="19.5" customHeight="1">
      <c r="B43" s="21" t="s">
        <v>100</v>
      </c>
      <c r="C43" s="15" t="s">
        <v>244</v>
      </c>
      <c r="D43" s="15" t="s">
        <v>244</v>
      </c>
      <c r="E43" s="22" t="s">
        <v>278</v>
      </c>
      <c r="F43" s="23">
        <v>185978000</v>
      </c>
      <c r="G43" s="24">
        <v>165855500</v>
      </c>
      <c r="H43" s="25">
        <f t="shared" si="0"/>
        <v>19122500</v>
      </c>
      <c r="I43" s="25">
        <v>184978000</v>
      </c>
      <c r="J43" s="26">
        <v>1000000</v>
      </c>
      <c r="K43" s="56">
        <v>3000000</v>
      </c>
    </row>
    <row r="44" spans="2:11" ht="19.5" customHeight="1">
      <c r="B44" s="21" t="s">
        <v>101</v>
      </c>
      <c r="C44" s="15" t="s">
        <v>244</v>
      </c>
      <c r="D44" s="15" t="s">
        <v>244</v>
      </c>
      <c r="E44" s="22" t="s">
        <v>279</v>
      </c>
      <c r="F44" s="23">
        <v>193074000</v>
      </c>
      <c r="G44" s="24">
        <v>175075250</v>
      </c>
      <c r="H44" s="25">
        <f t="shared" si="0"/>
        <v>17998750</v>
      </c>
      <c r="I44" s="25">
        <v>193074000</v>
      </c>
      <c r="J44" s="26">
        <v>0</v>
      </c>
      <c r="K44" s="56">
        <v>16000100</v>
      </c>
    </row>
    <row r="45" spans="2:11" ht="19.5" customHeight="1">
      <c r="B45" s="21" t="s">
        <v>102</v>
      </c>
      <c r="C45" s="15" t="s">
        <v>244</v>
      </c>
      <c r="D45" s="15" t="s">
        <v>244</v>
      </c>
      <c r="E45" s="22" t="s">
        <v>177</v>
      </c>
      <c r="F45" s="23">
        <v>184629000</v>
      </c>
      <c r="G45" s="24">
        <v>172276000</v>
      </c>
      <c r="H45" s="25">
        <f t="shared" si="0"/>
        <v>12053000</v>
      </c>
      <c r="I45" s="25">
        <v>184329000</v>
      </c>
      <c r="J45" s="26">
        <v>300000</v>
      </c>
      <c r="K45" s="56">
        <v>12005000</v>
      </c>
    </row>
    <row r="46" spans="2:11" ht="19.5" customHeight="1">
      <c r="B46" s="21" t="s">
        <v>103</v>
      </c>
      <c r="C46" s="15" t="s">
        <v>244</v>
      </c>
      <c r="D46" s="15" t="s">
        <v>244</v>
      </c>
      <c r="E46" s="22" t="s">
        <v>280</v>
      </c>
      <c r="F46" s="23">
        <v>136870000</v>
      </c>
      <c r="G46" s="24">
        <v>117527000</v>
      </c>
      <c r="H46" s="25">
        <f t="shared" si="0"/>
        <v>18943000</v>
      </c>
      <c r="I46" s="25">
        <v>136470000</v>
      </c>
      <c r="J46" s="26">
        <v>400000</v>
      </c>
      <c r="K46" s="56">
        <v>3702200</v>
      </c>
    </row>
    <row r="47" spans="2:11" ht="19.5" customHeight="1">
      <c r="B47" s="21" t="s">
        <v>104</v>
      </c>
      <c r="C47" s="15" t="s">
        <v>244</v>
      </c>
      <c r="D47" s="15" t="s">
        <v>244</v>
      </c>
      <c r="E47" s="22" t="s">
        <v>178</v>
      </c>
      <c r="F47" s="23">
        <v>60618000</v>
      </c>
      <c r="G47" s="24">
        <v>58640000</v>
      </c>
      <c r="H47" s="25">
        <f t="shared" si="0"/>
        <v>1978000</v>
      </c>
      <c r="I47" s="25">
        <v>60618000</v>
      </c>
      <c r="J47" s="26">
        <v>0</v>
      </c>
      <c r="K47" s="56">
        <v>3503000</v>
      </c>
    </row>
    <row r="48" spans="2:11" ht="19.5" customHeight="1">
      <c r="B48" s="21" t="s">
        <v>105</v>
      </c>
      <c r="C48" s="15" t="s">
        <v>244</v>
      </c>
      <c r="D48" s="15" t="s">
        <v>244</v>
      </c>
      <c r="E48" s="22" t="s">
        <v>281</v>
      </c>
      <c r="F48" s="23">
        <v>59388000</v>
      </c>
      <c r="G48" s="24">
        <v>57560000</v>
      </c>
      <c r="H48" s="25">
        <f t="shared" si="0"/>
        <v>1828000</v>
      </c>
      <c r="I48" s="25">
        <v>59388000</v>
      </c>
      <c r="J48" s="26">
        <v>0</v>
      </c>
      <c r="K48" s="56">
        <v>1201150</v>
      </c>
    </row>
    <row r="49" spans="2:11" ht="19.5" customHeight="1">
      <c r="B49" s="21" t="s">
        <v>106</v>
      </c>
      <c r="C49" s="15" t="s">
        <v>244</v>
      </c>
      <c r="D49" s="15" t="s">
        <v>244</v>
      </c>
      <c r="E49" s="22" t="s">
        <v>282</v>
      </c>
      <c r="F49" s="23">
        <v>135897000</v>
      </c>
      <c r="G49" s="24">
        <v>129398700</v>
      </c>
      <c r="H49" s="25">
        <f t="shared" si="0"/>
        <v>6498300</v>
      </c>
      <c r="I49" s="25">
        <v>135897000</v>
      </c>
      <c r="J49" s="26">
        <v>0</v>
      </c>
      <c r="K49" s="56">
        <v>0</v>
      </c>
    </row>
    <row r="50" spans="2:11" ht="19.5" customHeight="1">
      <c r="B50" s="21" t="s">
        <v>107</v>
      </c>
      <c r="C50" s="15" t="s">
        <v>244</v>
      </c>
      <c r="D50" s="15" t="s">
        <v>244</v>
      </c>
      <c r="E50" s="22" t="s">
        <v>283</v>
      </c>
      <c r="F50" s="23">
        <v>198473000</v>
      </c>
      <c r="G50" s="24">
        <v>173253100</v>
      </c>
      <c r="H50" s="25">
        <f aca="true" t="shared" si="1" ref="H50:H81">I50-G50</f>
        <v>25219900</v>
      </c>
      <c r="I50" s="25">
        <v>198473000</v>
      </c>
      <c r="J50" s="26">
        <v>0</v>
      </c>
      <c r="K50" s="56">
        <v>0</v>
      </c>
    </row>
    <row r="51" spans="2:11" ht="19.5" customHeight="1">
      <c r="B51" s="21" t="s">
        <v>108</v>
      </c>
      <c r="C51" s="15" t="s">
        <v>244</v>
      </c>
      <c r="D51" s="15" t="s">
        <v>244</v>
      </c>
      <c r="E51" s="22" t="s">
        <v>284</v>
      </c>
      <c r="F51" s="23">
        <v>138893000</v>
      </c>
      <c r="G51" s="24">
        <v>124579000</v>
      </c>
      <c r="H51" s="25">
        <f t="shared" si="1"/>
        <v>14314000</v>
      </c>
      <c r="I51" s="25">
        <v>138893000</v>
      </c>
      <c r="J51" s="26">
        <v>0</v>
      </c>
      <c r="K51" s="56">
        <v>1000100</v>
      </c>
    </row>
    <row r="52" spans="2:11" ht="19.5" customHeight="1">
      <c r="B52" s="21" t="s">
        <v>109</v>
      </c>
      <c r="C52" s="15" t="s">
        <v>244</v>
      </c>
      <c r="D52" s="15" t="s">
        <v>244</v>
      </c>
      <c r="E52" s="22" t="s">
        <v>285</v>
      </c>
      <c r="F52" s="23">
        <v>114639000</v>
      </c>
      <c r="G52" s="24">
        <v>97014000</v>
      </c>
      <c r="H52" s="25">
        <f t="shared" si="1"/>
        <v>17625000</v>
      </c>
      <c r="I52" s="25">
        <v>114639000</v>
      </c>
      <c r="J52" s="26">
        <v>0</v>
      </c>
      <c r="K52" s="56">
        <v>0</v>
      </c>
    </row>
    <row r="53" spans="2:11" ht="19.5" customHeight="1">
      <c r="B53" s="21" t="s">
        <v>110</v>
      </c>
      <c r="C53" s="15" t="s">
        <v>244</v>
      </c>
      <c r="D53" s="15" t="s">
        <v>244</v>
      </c>
      <c r="E53" s="22" t="s">
        <v>286</v>
      </c>
      <c r="F53" s="23">
        <v>167967000</v>
      </c>
      <c r="G53" s="24">
        <v>150235000</v>
      </c>
      <c r="H53" s="25">
        <f t="shared" si="1"/>
        <v>16832000</v>
      </c>
      <c r="I53" s="25">
        <v>167067000</v>
      </c>
      <c r="J53" s="26">
        <v>900000</v>
      </c>
      <c r="K53" s="56">
        <v>1170000</v>
      </c>
    </row>
    <row r="54" spans="2:11" ht="19.5" customHeight="1">
      <c r="B54" s="21" t="s">
        <v>111</v>
      </c>
      <c r="C54" s="15" t="s">
        <v>244</v>
      </c>
      <c r="D54" s="15" t="s">
        <v>244</v>
      </c>
      <c r="E54" s="22" t="s">
        <v>287</v>
      </c>
      <c r="F54" s="23">
        <v>166978000</v>
      </c>
      <c r="G54" s="24">
        <v>148126000</v>
      </c>
      <c r="H54" s="25">
        <f t="shared" si="1"/>
        <v>18852000</v>
      </c>
      <c r="I54" s="25">
        <v>166978000</v>
      </c>
      <c r="J54" s="26">
        <v>0</v>
      </c>
      <c r="K54" s="56">
        <v>0</v>
      </c>
    </row>
    <row r="55" spans="2:11" ht="19.5" customHeight="1">
      <c r="B55" s="21" t="s">
        <v>112</v>
      </c>
      <c r="C55" s="15" t="s">
        <v>244</v>
      </c>
      <c r="D55" s="15" t="s">
        <v>244</v>
      </c>
      <c r="E55" s="22" t="s">
        <v>179</v>
      </c>
      <c r="F55" s="23">
        <v>120951000</v>
      </c>
      <c r="G55" s="24">
        <v>103501000</v>
      </c>
      <c r="H55" s="25">
        <f t="shared" si="1"/>
        <v>16950000</v>
      </c>
      <c r="I55" s="25">
        <v>120451000</v>
      </c>
      <c r="J55" s="26">
        <v>500000</v>
      </c>
      <c r="K55" s="56">
        <v>901000</v>
      </c>
    </row>
    <row r="56" spans="2:11" ht="19.5" customHeight="1">
      <c r="B56" s="21" t="s">
        <v>113</v>
      </c>
      <c r="C56" s="15" t="s">
        <v>244</v>
      </c>
      <c r="D56" s="15" t="s">
        <v>244</v>
      </c>
      <c r="E56" s="22" t="s">
        <v>180</v>
      </c>
      <c r="F56" s="23">
        <v>198631000</v>
      </c>
      <c r="G56" s="24">
        <v>167481900</v>
      </c>
      <c r="H56" s="25">
        <f t="shared" si="1"/>
        <v>31149100</v>
      </c>
      <c r="I56" s="25">
        <v>198631000</v>
      </c>
      <c r="J56" s="26">
        <v>0</v>
      </c>
      <c r="K56" s="56">
        <v>0</v>
      </c>
    </row>
    <row r="57" spans="2:11" ht="19.5" customHeight="1">
      <c r="B57" s="21" t="s">
        <v>114</v>
      </c>
      <c r="C57" s="15" t="s">
        <v>244</v>
      </c>
      <c r="D57" s="15" t="s">
        <v>244</v>
      </c>
      <c r="E57" s="22" t="s">
        <v>288</v>
      </c>
      <c r="F57" s="23">
        <v>158798000</v>
      </c>
      <c r="G57" s="24">
        <v>122961000</v>
      </c>
      <c r="H57" s="25">
        <f t="shared" si="1"/>
        <v>35837000</v>
      </c>
      <c r="I57" s="25">
        <v>158798000</v>
      </c>
      <c r="J57" s="26">
        <v>0</v>
      </c>
      <c r="K57" s="56">
        <v>1502500</v>
      </c>
    </row>
    <row r="58" spans="2:11" ht="19.5" customHeight="1">
      <c r="B58" s="21" t="s">
        <v>115</v>
      </c>
      <c r="C58" s="15" t="s">
        <v>244</v>
      </c>
      <c r="D58" s="15" t="s">
        <v>244</v>
      </c>
      <c r="E58" s="22" t="s">
        <v>289</v>
      </c>
      <c r="F58" s="23">
        <v>154855000</v>
      </c>
      <c r="G58" s="24">
        <v>128809000</v>
      </c>
      <c r="H58" s="25">
        <f t="shared" si="1"/>
        <v>26046000</v>
      </c>
      <c r="I58" s="25">
        <v>154855000</v>
      </c>
      <c r="J58" s="26">
        <v>0</v>
      </c>
      <c r="K58" s="56">
        <v>0</v>
      </c>
    </row>
    <row r="59" spans="2:11" ht="19.5" customHeight="1">
      <c r="B59" s="21" t="s">
        <v>116</v>
      </c>
      <c r="C59" s="15" t="s">
        <v>244</v>
      </c>
      <c r="D59" s="15" t="s">
        <v>244</v>
      </c>
      <c r="E59" s="22" t="s">
        <v>290</v>
      </c>
      <c r="F59" s="23">
        <v>102021000</v>
      </c>
      <c r="G59" s="24">
        <v>86340000</v>
      </c>
      <c r="H59" s="25">
        <f t="shared" si="1"/>
        <v>15681000</v>
      </c>
      <c r="I59" s="25">
        <v>102021000</v>
      </c>
      <c r="J59" s="26">
        <v>0</v>
      </c>
      <c r="K59" s="56">
        <v>1910000</v>
      </c>
    </row>
    <row r="60" spans="2:11" ht="19.5" customHeight="1">
      <c r="B60" s="21" t="s">
        <v>117</v>
      </c>
      <c r="C60" s="15" t="s">
        <v>244</v>
      </c>
      <c r="D60" s="15" t="s">
        <v>244</v>
      </c>
      <c r="E60" s="22" t="s">
        <v>291</v>
      </c>
      <c r="F60" s="23">
        <v>116026000</v>
      </c>
      <c r="G60" s="24">
        <v>101988000</v>
      </c>
      <c r="H60" s="25">
        <f t="shared" si="1"/>
        <v>14038000</v>
      </c>
      <c r="I60" s="25">
        <v>116026000</v>
      </c>
      <c r="J60" s="26">
        <v>0</v>
      </c>
      <c r="K60" s="56">
        <v>6000</v>
      </c>
    </row>
    <row r="61" spans="2:11" ht="19.5" customHeight="1">
      <c r="B61" s="21" t="s">
        <v>118</v>
      </c>
      <c r="C61" s="15" t="s">
        <v>244</v>
      </c>
      <c r="D61" s="15" t="s">
        <v>244</v>
      </c>
      <c r="E61" s="22" t="s">
        <v>292</v>
      </c>
      <c r="F61" s="23">
        <v>136410000</v>
      </c>
      <c r="G61" s="24">
        <v>117693000</v>
      </c>
      <c r="H61" s="25">
        <f t="shared" si="1"/>
        <v>18717000</v>
      </c>
      <c r="I61" s="25">
        <v>136410000</v>
      </c>
      <c r="J61" s="26">
        <v>0</v>
      </c>
      <c r="K61" s="56">
        <v>2300000</v>
      </c>
    </row>
    <row r="62" spans="2:11" ht="19.5" customHeight="1">
      <c r="B62" s="21" t="s">
        <v>119</v>
      </c>
      <c r="C62" s="15" t="s">
        <v>244</v>
      </c>
      <c r="D62" s="15" t="s">
        <v>244</v>
      </c>
      <c r="E62" s="22" t="s">
        <v>293</v>
      </c>
      <c r="F62" s="23">
        <v>84051000</v>
      </c>
      <c r="G62" s="24">
        <v>75138000</v>
      </c>
      <c r="H62" s="25">
        <f t="shared" si="1"/>
        <v>8913000</v>
      </c>
      <c r="I62" s="25">
        <v>84051000</v>
      </c>
      <c r="J62" s="26">
        <v>0</v>
      </c>
      <c r="K62" s="56">
        <v>0</v>
      </c>
    </row>
    <row r="63" spans="2:11" ht="19.5" customHeight="1">
      <c r="B63" s="21" t="s">
        <v>120</v>
      </c>
      <c r="C63" s="15" t="s">
        <v>244</v>
      </c>
      <c r="D63" s="15" t="s">
        <v>244</v>
      </c>
      <c r="E63" s="22" t="s">
        <v>181</v>
      </c>
      <c r="F63" s="23">
        <v>135452000</v>
      </c>
      <c r="G63" s="24">
        <v>120941000</v>
      </c>
      <c r="H63" s="25">
        <f t="shared" si="1"/>
        <v>14511000</v>
      </c>
      <c r="I63" s="25">
        <v>135452000</v>
      </c>
      <c r="J63" s="26">
        <v>0</v>
      </c>
      <c r="K63" s="56">
        <v>0</v>
      </c>
    </row>
    <row r="64" spans="2:11" ht="19.5" customHeight="1">
      <c r="B64" s="21" t="s">
        <v>121</v>
      </c>
      <c r="C64" s="15" t="s">
        <v>244</v>
      </c>
      <c r="D64" s="15" t="s">
        <v>244</v>
      </c>
      <c r="E64" s="22" t="s">
        <v>182</v>
      </c>
      <c r="F64" s="23">
        <v>74577000</v>
      </c>
      <c r="G64" s="24">
        <v>66991500</v>
      </c>
      <c r="H64" s="25">
        <f t="shared" si="1"/>
        <v>7585500</v>
      </c>
      <c r="I64" s="25">
        <v>74577000</v>
      </c>
      <c r="J64" s="26">
        <v>0</v>
      </c>
      <c r="K64" s="56">
        <v>0</v>
      </c>
    </row>
    <row r="65" spans="2:11" ht="19.5" customHeight="1">
      <c r="B65" s="21" t="s">
        <v>122</v>
      </c>
      <c r="C65" s="15" t="s">
        <v>244</v>
      </c>
      <c r="D65" s="15" t="s">
        <v>244</v>
      </c>
      <c r="E65" s="22" t="s">
        <v>294</v>
      </c>
      <c r="F65" s="23">
        <v>99474000</v>
      </c>
      <c r="G65" s="24">
        <v>80728000</v>
      </c>
      <c r="H65" s="25">
        <f t="shared" si="1"/>
        <v>18746000</v>
      </c>
      <c r="I65" s="25">
        <v>99474000</v>
      </c>
      <c r="J65" s="26">
        <v>0</v>
      </c>
      <c r="K65" s="56">
        <v>0</v>
      </c>
    </row>
    <row r="66" spans="2:11" ht="19.5" customHeight="1">
      <c r="B66" s="21" t="s">
        <v>123</v>
      </c>
      <c r="C66" s="15" t="s">
        <v>244</v>
      </c>
      <c r="D66" s="15" t="s">
        <v>244</v>
      </c>
      <c r="E66" s="22" t="s">
        <v>183</v>
      </c>
      <c r="F66" s="23">
        <v>103176000</v>
      </c>
      <c r="G66" s="24">
        <v>91324000</v>
      </c>
      <c r="H66" s="25">
        <f t="shared" si="1"/>
        <v>11852000</v>
      </c>
      <c r="I66" s="25">
        <v>103176000</v>
      </c>
      <c r="J66" s="26">
        <v>0</v>
      </c>
      <c r="K66" s="56">
        <v>0</v>
      </c>
    </row>
    <row r="67" spans="2:11" ht="19.5" customHeight="1">
      <c r="B67" s="21" t="s">
        <v>124</v>
      </c>
      <c r="C67" s="15" t="s">
        <v>244</v>
      </c>
      <c r="D67" s="15" t="s">
        <v>244</v>
      </c>
      <c r="E67" s="22" t="s">
        <v>184</v>
      </c>
      <c r="F67" s="23">
        <v>107271000</v>
      </c>
      <c r="G67" s="24">
        <v>93826000</v>
      </c>
      <c r="H67" s="25">
        <f t="shared" si="1"/>
        <v>13445000</v>
      </c>
      <c r="I67" s="25">
        <v>107271000</v>
      </c>
      <c r="J67" s="26">
        <v>0</v>
      </c>
      <c r="K67" s="56">
        <v>0</v>
      </c>
    </row>
    <row r="68" spans="2:11" ht="19.5" customHeight="1">
      <c r="B68" s="21" t="s">
        <v>125</v>
      </c>
      <c r="C68" s="15" t="s">
        <v>244</v>
      </c>
      <c r="D68" s="15" t="s">
        <v>244</v>
      </c>
      <c r="E68" s="22" t="s">
        <v>295</v>
      </c>
      <c r="F68" s="23">
        <v>128636000</v>
      </c>
      <c r="G68" s="24">
        <v>116398000</v>
      </c>
      <c r="H68" s="25">
        <f t="shared" si="1"/>
        <v>11738000</v>
      </c>
      <c r="I68" s="25">
        <v>128136000</v>
      </c>
      <c r="J68" s="26">
        <v>500000</v>
      </c>
      <c r="K68" s="56">
        <v>1301000</v>
      </c>
    </row>
    <row r="69" spans="2:11" ht="19.5" customHeight="1">
      <c r="B69" s="21" t="s">
        <v>126</v>
      </c>
      <c r="C69" s="15" t="s">
        <v>244</v>
      </c>
      <c r="D69" s="15" t="s">
        <v>244</v>
      </c>
      <c r="E69" s="22" t="s">
        <v>296</v>
      </c>
      <c r="F69" s="23">
        <v>118925000</v>
      </c>
      <c r="G69" s="24">
        <v>109483000</v>
      </c>
      <c r="H69" s="25">
        <f t="shared" si="1"/>
        <v>9442000</v>
      </c>
      <c r="I69" s="25">
        <v>118925000</v>
      </c>
      <c r="J69" s="26">
        <v>0</v>
      </c>
      <c r="K69" s="56">
        <v>0</v>
      </c>
    </row>
    <row r="70" spans="2:11" ht="19.5" customHeight="1">
      <c r="B70" s="21" t="s">
        <v>127</v>
      </c>
      <c r="C70" s="15" t="s">
        <v>244</v>
      </c>
      <c r="D70" s="15" t="s">
        <v>244</v>
      </c>
      <c r="E70" s="22" t="s">
        <v>297</v>
      </c>
      <c r="F70" s="23">
        <v>152188000</v>
      </c>
      <c r="G70" s="24">
        <v>130253100</v>
      </c>
      <c r="H70" s="25">
        <f t="shared" si="1"/>
        <v>21934900</v>
      </c>
      <c r="I70" s="25">
        <v>152188000</v>
      </c>
      <c r="J70" s="26">
        <v>0</v>
      </c>
      <c r="K70" s="56">
        <v>0</v>
      </c>
    </row>
    <row r="71" spans="2:11" ht="19.5" customHeight="1">
      <c r="B71" s="21" t="s">
        <v>128</v>
      </c>
      <c r="C71" s="15" t="s">
        <v>244</v>
      </c>
      <c r="D71" s="15" t="s">
        <v>244</v>
      </c>
      <c r="E71" s="22" t="s">
        <v>298</v>
      </c>
      <c r="F71" s="23">
        <v>49959000</v>
      </c>
      <c r="G71" s="24">
        <v>38110000</v>
      </c>
      <c r="H71" s="25">
        <f t="shared" si="1"/>
        <v>11599000</v>
      </c>
      <c r="I71" s="25">
        <v>49709000</v>
      </c>
      <c r="J71" s="26">
        <v>250000</v>
      </c>
      <c r="K71" s="56">
        <v>1502000</v>
      </c>
    </row>
    <row r="72" spans="2:11" ht="19.5" customHeight="1">
      <c r="B72" s="21" t="s">
        <v>129</v>
      </c>
      <c r="C72" s="15" t="s">
        <v>244</v>
      </c>
      <c r="D72" s="15" t="s">
        <v>244</v>
      </c>
      <c r="E72" s="22" t="s">
        <v>185</v>
      </c>
      <c r="F72" s="23">
        <v>60639000</v>
      </c>
      <c r="G72" s="24">
        <v>55595000</v>
      </c>
      <c r="H72" s="25">
        <f t="shared" si="1"/>
        <v>5044000</v>
      </c>
      <c r="I72" s="25">
        <v>60639000</v>
      </c>
      <c r="J72" s="26">
        <v>0</v>
      </c>
      <c r="K72" s="56">
        <v>0</v>
      </c>
    </row>
    <row r="73" spans="2:11" ht="19.5" customHeight="1">
      <c r="B73" s="21" t="s">
        <v>130</v>
      </c>
      <c r="C73" s="15" t="s">
        <v>244</v>
      </c>
      <c r="D73" s="15" t="s">
        <v>244</v>
      </c>
      <c r="E73" s="22" t="s">
        <v>186</v>
      </c>
      <c r="F73" s="23">
        <v>48383000</v>
      </c>
      <c r="G73" s="24">
        <v>44890000</v>
      </c>
      <c r="H73" s="25">
        <f t="shared" si="1"/>
        <v>3493000</v>
      </c>
      <c r="I73" s="25">
        <v>48383000</v>
      </c>
      <c r="J73" s="26">
        <v>0</v>
      </c>
      <c r="K73" s="56">
        <v>0</v>
      </c>
    </row>
    <row r="74" spans="2:11" ht="19.5" customHeight="1">
      <c r="B74" s="21" t="s">
        <v>131</v>
      </c>
      <c r="C74" s="15" t="s">
        <v>244</v>
      </c>
      <c r="D74" s="15" t="s">
        <v>244</v>
      </c>
      <c r="E74" s="22" t="s">
        <v>187</v>
      </c>
      <c r="F74" s="23">
        <v>73325000</v>
      </c>
      <c r="G74" s="24">
        <v>69716000</v>
      </c>
      <c r="H74" s="25">
        <f t="shared" si="1"/>
        <v>3309000</v>
      </c>
      <c r="I74" s="25">
        <v>73025000</v>
      </c>
      <c r="J74" s="26">
        <v>300000</v>
      </c>
      <c r="K74" s="56">
        <v>1000000</v>
      </c>
    </row>
    <row r="75" spans="2:11" ht="19.5" customHeight="1">
      <c r="B75" s="21" t="s">
        <v>132</v>
      </c>
      <c r="C75" s="15" t="s">
        <v>244</v>
      </c>
      <c r="D75" s="15" t="s">
        <v>244</v>
      </c>
      <c r="E75" s="22" t="s">
        <v>188</v>
      </c>
      <c r="F75" s="23">
        <v>65570000</v>
      </c>
      <c r="G75" s="24">
        <v>58776000</v>
      </c>
      <c r="H75" s="25">
        <f t="shared" si="1"/>
        <v>6794000</v>
      </c>
      <c r="I75" s="25">
        <v>65570000</v>
      </c>
      <c r="J75" s="26">
        <v>0</v>
      </c>
      <c r="K75" s="56">
        <v>0</v>
      </c>
    </row>
    <row r="76" spans="2:11" ht="19.5" customHeight="1">
      <c r="B76" s="21" t="s">
        <v>133</v>
      </c>
      <c r="C76" s="15" t="s">
        <v>244</v>
      </c>
      <c r="D76" s="15" t="s">
        <v>244</v>
      </c>
      <c r="E76" s="22" t="s">
        <v>189</v>
      </c>
      <c r="F76" s="23">
        <v>52152000</v>
      </c>
      <c r="G76" s="24">
        <v>45137800</v>
      </c>
      <c r="H76" s="25">
        <f t="shared" si="1"/>
        <v>7014200</v>
      </c>
      <c r="I76" s="25">
        <v>52152000</v>
      </c>
      <c r="J76" s="26">
        <v>0</v>
      </c>
      <c r="K76" s="56">
        <v>1250000</v>
      </c>
    </row>
    <row r="77" spans="2:11" ht="19.5" customHeight="1">
      <c r="B77" s="21" t="s">
        <v>134</v>
      </c>
      <c r="C77" s="15" t="s">
        <v>244</v>
      </c>
      <c r="D77" s="15" t="s">
        <v>244</v>
      </c>
      <c r="E77" s="22" t="s">
        <v>190</v>
      </c>
      <c r="F77" s="23">
        <v>59818000</v>
      </c>
      <c r="G77" s="24">
        <v>54254000</v>
      </c>
      <c r="H77" s="25">
        <f t="shared" si="1"/>
        <v>5564000</v>
      </c>
      <c r="I77" s="25">
        <v>59818000</v>
      </c>
      <c r="J77" s="26">
        <v>0</v>
      </c>
      <c r="K77" s="56">
        <v>100000</v>
      </c>
    </row>
    <row r="78" spans="2:11" ht="19.5" customHeight="1">
      <c r="B78" s="21" t="s">
        <v>135</v>
      </c>
      <c r="C78" s="15" t="s">
        <v>244</v>
      </c>
      <c r="D78" s="15" t="s">
        <v>244</v>
      </c>
      <c r="E78" s="22" t="s">
        <v>191</v>
      </c>
      <c r="F78" s="23">
        <v>71220000</v>
      </c>
      <c r="G78" s="24">
        <v>64966000</v>
      </c>
      <c r="H78" s="25">
        <f t="shared" si="1"/>
        <v>6254000</v>
      </c>
      <c r="I78" s="25">
        <v>71220000</v>
      </c>
      <c r="J78" s="26">
        <v>0</v>
      </c>
      <c r="K78" s="56">
        <v>4200000</v>
      </c>
    </row>
    <row r="79" spans="2:11" ht="19.5" customHeight="1">
      <c r="B79" s="21" t="s">
        <v>136</v>
      </c>
      <c r="C79" s="15" t="s">
        <v>244</v>
      </c>
      <c r="D79" s="15" t="s">
        <v>244</v>
      </c>
      <c r="E79" s="22" t="s">
        <v>192</v>
      </c>
      <c r="F79" s="23">
        <v>59023000</v>
      </c>
      <c r="G79" s="24">
        <v>54704000</v>
      </c>
      <c r="H79" s="25">
        <f t="shared" si="1"/>
        <v>4319000</v>
      </c>
      <c r="I79" s="25">
        <v>59023000</v>
      </c>
      <c r="J79" s="26">
        <v>0</v>
      </c>
      <c r="K79" s="56">
        <v>0</v>
      </c>
    </row>
    <row r="80" spans="2:11" ht="19.5" customHeight="1">
      <c r="B80" s="21" t="s">
        <v>137</v>
      </c>
      <c r="C80" s="15" t="s">
        <v>244</v>
      </c>
      <c r="D80" s="15" t="s">
        <v>244</v>
      </c>
      <c r="E80" s="22" t="s">
        <v>193</v>
      </c>
      <c r="F80" s="23">
        <v>50907000</v>
      </c>
      <c r="G80" s="24">
        <v>48699700</v>
      </c>
      <c r="H80" s="25">
        <f t="shared" si="1"/>
        <v>2207300</v>
      </c>
      <c r="I80" s="25">
        <v>50907000</v>
      </c>
      <c r="J80" s="26">
        <v>0</v>
      </c>
      <c r="K80" s="56">
        <v>0</v>
      </c>
    </row>
    <row r="81" spans="2:11" ht="19.5" customHeight="1">
      <c r="B81" s="21" t="s">
        <v>138</v>
      </c>
      <c r="C81" s="15" t="s">
        <v>244</v>
      </c>
      <c r="D81" s="15" t="s">
        <v>244</v>
      </c>
      <c r="E81" s="22" t="s">
        <v>194</v>
      </c>
      <c r="F81" s="23">
        <v>52844000</v>
      </c>
      <c r="G81" s="24">
        <v>48358000</v>
      </c>
      <c r="H81" s="25">
        <f t="shared" si="1"/>
        <v>4486000</v>
      </c>
      <c r="I81" s="25">
        <v>52844000</v>
      </c>
      <c r="J81" s="26">
        <v>0</v>
      </c>
      <c r="K81" s="56">
        <v>10000000</v>
      </c>
    </row>
    <row r="82" spans="2:11" ht="19.5" customHeight="1">
      <c r="B82" s="21" t="s">
        <v>139</v>
      </c>
      <c r="C82" s="15" t="s">
        <v>244</v>
      </c>
      <c r="D82" s="15" t="s">
        <v>244</v>
      </c>
      <c r="E82" s="22" t="s">
        <v>195</v>
      </c>
      <c r="F82" s="23">
        <v>47695000</v>
      </c>
      <c r="G82" s="24">
        <v>44611000</v>
      </c>
      <c r="H82" s="25">
        <f aca="true" t="shared" si="2" ref="H82:H112">I82-G82</f>
        <v>2884000</v>
      </c>
      <c r="I82" s="25">
        <v>47495000</v>
      </c>
      <c r="J82" s="26">
        <v>200000</v>
      </c>
      <c r="K82" s="56">
        <v>600000</v>
      </c>
    </row>
    <row r="83" spans="2:11" ht="19.5" customHeight="1">
      <c r="B83" s="21" t="s">
        <v>140</v>
      </c>
      <c r="C83" s="15" t="s">
        <v>244</v>
      </c>
      <c r="D83" s="15" t="s">
        <v>244</v>
      </c>
      <c r="E83" s="22" t="s">
        <v>196</v>
      </c>
      <c r="F83" s="23">
        <v>55860000</v>
      </c>
      <c r="G83" s="24">
        <v>52923700</v>
      </c>
      <c r="H83" s="25">
        <f t="shared" si="2"/>
        <v>2936300</v>
      </c>
      <c r="I83" s="25">
        <v>55860000</v>
      </c>
      <c r="J83" s="26">
        <v>0</v>
      </c>
      <c r="K83" s="56">
        <v>0</v>
      </c>
    </row>
    <row r="84" spans="2:11" ht="19.5" customHeight="1">
      <c r="B84" s="21" t="s">
        <v>141</v>
      </c>
      <c r="C84" s="15" t="s">
        <v>244</v>
      </c>
      <c r="D84" s="15" t="s">
        <v>244</v>
      </c>
      <c r="E84" s="22" t="s">
        <v>197</v>
      </c>
      <c r="F84" s="23">
        <v>79830000</v>
      </c>
      <c r="G84" s="24">
        <v>75144000</v>
      </c>
      <c r="H84" s="25">
        <f t="shared" si="2"/>
        <v>4686000</v>
      </c>
      <c r="I84" s="25">
        <v>79830000</v>
      </c>
      <c r="J84" s="26">
        <v>0</v>
      </c>
      <c r="K84" s="56">
        <v>0</v>
      </c>
    </row>
    <row r="85" spans="2:11" ht="19.5" customHeight="1">
      <c r="B85" s="21" t="s">
        <v>142</v>
      </c>
      <c r="C85" s="15" t="s">
        <v>244</v>
      </c>
      <c r="D85" s="15" t="s">
        <v>244</v>
      </c>
      <c r="E85" s="22" t="s">
        <v>198</v>
      </c>
      <c r="F85" s="23">
        <v>49148000</v>
      </c>
      <c r="G85" s="24">
        <v>45379000</v>
      </c>
      <c r="H85" s="25">
        <f t="shared" si="2"/>
        <v>3769000</v>
      </c>
      <c r="I85" s="25">
        <v>49148000</v>
      </c>
      <c r="J85" s="26">
        <v>0</v>
      </c>
      <c r="K85" s="56">
        <v>0</v>
      </c>
    </row>
    <row r="86" spans="2:11" ht="19.5" customHeight="1">
      <c r="B86" s="21" t="s">
        <v>143</v>
      </c>
      <c r="C86" s="15" t="s">
        <v>244</v>
      </c>
      <c r="D86" s="15" t="s">
        <v>244</v>
      </c>
      <c r="E86" s="22" t="s">
        <v>199</v>
      </c>
      <c r="F86" s="23">
        <v>44635000</v>
      </c>
      <c r="G86" s="24">
        <v>41111300</v>
      </c>
      <c r="H86" s="25">
        <f t="shared" si="2"/>
        <v>3523700</v>
      </c>
      <c r="I86" s="25">
        <v>44635000</v>
      </c>
      <c r="J86" s="26">
        <v>0</v>
      </c>
      <c r="K86" s="56">
        <v>0</v>
      </c>
    </row>
    <row r="87" spans="2:11" ht="19.5" customHeight="1">
      <c r="B87" s="21" t="s">
        <v>144</v>
      </c>
      <c r="C87" s="15" t="s">
        <v>244</v>
      </c>
      <c r="D87" s="15" t="s">
        <v>244</v>
      </c>
      <c r="E87" s="22" t="s">
        <v>200</v>
      </c>
      <c r="F87" s="23">
        <v>39473000</v>
      </c>
      <c r="G87" s="24">
        <v>37769400</v>
      </c>
      <c r="H87" s="25">
        <f t="shared" si="2"/>
        <v>1703600</v>
      </c>
      <c r="I87" s="25">
        <v>39473000</v>
      </c>
      <c r="J87" s="26">
        <v>0</v>
      </c>
      <c r="K87" s="56">
        <v>0</v>
      </c>
    </row>
    <row r="88" spans="2:11" ht="19.5" customHeight="1">
      <c r="B88" s="21" t="s">
        <v>145</v>
      </c>
      <c r="C88" s="15" t="s">
        <v>244</v>
      </c>
      <c r="D88" s="15" t="s">
        <v>244</v>
      </c>
      <c r="E88" s="22" t="s">
        <v>201</v>
      </c>
      <c r="F88" s="23">
        <v>40450000</v>
      </c>
      <c r="G88" s="24">
        <v>38548500</v>
      </c>
      <c r="H88" s="25">
        <f t="shared" si="2"/>
        <v>1901500</v>
      </c>
      <c r="I88" s="25">
        <v>40450000</v>
      </c>
      <c r="J88" s="26">
        <v>0</v>
      </c>
      <c r="K88" s="56">
        <v>0</v>
      </c>
    </row>
    <row r="89" spans="2:11" ht="19.5" customHeight="1">
      <c r="B89" s="21" t="s">
        <v>146</v>
      </c>
      <c r="C89" s="15" t="s">
        <v>244</v>
      </c>
      <c r="D89" s="15" t="s">
        <v>244</v>
      </c>
      <c r="E89" s="22" t="s">
        <v>202</v>
      </c>
      <c r="F89" s="23">
        <v>42665000</v>
      </c>
      <c r="G89" s="24">
        <v>41460600</v>
      </c>
      <c r="H89" s="25">
        <f t="shared" si="2"/>
        <v>1204400</v>
      </c>
      <c r="I89" s="25">
        <v>42665000</v>
      </c>
      <c r="J89" s="26">
        <v>0</v>
      </c>
      <c r="K89" s="56">
        <v>0</v>
      </c>
    </row>
    <row r="90" spans="2:11" ht="19.5" customHeight="1">
      <c r="B90" s="21" t="s">
        <v>147</v>
      </c>
      <c r="C90" s="15" t="s">
        <v>244</v>
      </c>
      <c r="D90" s="15" t="s">
        <v>244</v>
      </c>
      <c r="E90" s="22" t="s">
        <v>203</v>
      </c>
      <c r="F90" s="23">
        <v>37879000</v>
      </c>
      <c r="G90" s="24">
        <v>35800000</v>
      </c>
      <c r="H90" s="25">
        <f t="shared" si="2"/>
        <v>1979000</v>
      </c>
      <c r="I90" s="25">
        <v>37779000</v>
      </c>
      <c r="J90" s="26">
        <v>100000</v>
      </c>
      <c r="K90" s="56">
        <v>100000</v>
      </c>
    </row>
    <row r="91" spans="2:11" ht="19.5" customHeight="1">
      <c r="B91" s="21" t="s">
        <v>148</v>
      </c>
      <c r="C91" s="15" t="s">
        <v>244</v>
      </c>
      <c r="D91" s="15" t="s">
        <v>244</v>
      </c>
      <c r="E91" s="22" t="s">
        <v>204</v>
      </c>
      <c r="F91" s="23">
        <v>43091000</v>
      </c>
      <c r="G91" s="24">
        <v>41005000</v>
      </c>
      <c r="H91" s="25">
        <f t="shared" si="2"/>
        <v>2086000</v>
      </c>
      <c r="I91" s="25">
        <v>43091000</v>
      </c>
      <c r="J91" s="26">
        <v>0</v>
      </c>
      <c r="K91" s="56">
        <v>0</v>
      </c>
    </row>
    <row r="92" spans="2:11" ht="19.5" customHeight="1">
      <c r="B92" s="21" t="s">
        <v>149</v>
      </c>
      <c r="C92" s="15" t="s">
        <v>244</v>
      </c>
      <c r="D92" s="15" t="s">
        <v>244</v>
      </c>
      <c r="E92" s="22" t="s">
        <v>205</v>
      </c>
      <c r="F92" s="23">
        <v>58056000</v>
      </c>
      <c r="G92" s="24">
        <v>54769000</v>
      </c>
      <c r="H92" s="25">
        <f t="shared" si="2"/>
        <v>3287000</v>
      </c>
      <c r="I92" s="25">
        <v>58056000</v>
      </c>
      <c r="J92" s="26">
        <v>0</v>
      </c>
      <c r="K92" s="56">
        <v>0</v>
      </c>
    </row>
    <row r="93" spans="2:11" ht="19.5" customHeight="1">
      <c r="B93" s="21" t="s">
        <v>150</v>
      </c>
      <c r="C93" s="15" t="s">
        <v>244</v>
      </c>
      <c r="D93" s="15" t="s">
        <v>244</v>
      </c>
      <c r="E93" s="22" t="s">
        <v>206</v>
      </c>
      <c r="F93" s="23">
        <v>36740000</v>
      </c>
      <c r="G93" s="24">
        <v>34809000</v>
      </c>
      <c r="H93" s="25">
        <f t="shared" si="2"/>
        <v>1861000</v>
      </c>
      <c r="I93" s="25">
        <v>36670000</v>
      </c>
      <c r="J93" s="26">
        <v>70000</v>
      </c>
      <c r="K93" s="56">
        <v>1002000</v>
      </c>
    </row>
    <row r="94" spans="2:11" ht="19.5" customHeight="1">
      <c r="B94" s="21" t="s">
        <v>151</v>
      </c>
      <c r="C94" s="15" t="s">
        <v>244</v>
      </c>
      <c r="D94" s="15" t="s">
        <v>244</v>
      </c>
      <c r="E94" s="22" t="s">
        <v>207</v>
      </c>
      <c r="F94" s="23">
        <v>46818000</v>
      </c>
      <c r="G94" s="24">
        <v>44188600</v>
      </c>
      <c r="H94" s="25">
        <f t="shared" si="2"/>
        <v>2629400</v>
      </c>
      <c r="I94" s="25">
        <v>46818000</v>
      </c>
      <c r="J94" s="26">
        <v>0</v>
      </c>
      <c r="K94" s="56">
        <v>1350000</v>
      </c>
    </row>
    <row r="95" spans="2:11" ht="19.5" customHeight="1">
      <c r="B95" s="21" t="s">
        <v>152</v>
      </c>
      <c r="C95" s="15" t="s">
        <v>244</v>
      </c>
      <c r="D95" s="15" t="s">
        <v>244</v>
      </c>
      <c r="E95" s="22" t="s">
        <v>208</v>
      </c>
      <c r="F95" s="23">
        <v>38122000</v>
      </c>
      <c r="G95" s="24">
        <v>36900000</v>
      </c>
      <c r="H95" s="25">
        <f t="shared" si="2"/>
        <v>1222000</v>
      </c>
      <c r="I95" s="25">
        <v>38122000</v>
      </c>
      <c r="J95" s="26">
        <v>0</v>
      </c>
      <c r="K95" s="56">
        <v>500000</v>
      </c>
    </row>
    <row r="96" spans="2:11" ht="19.5" customHeight="1">
      <c r="B96" s="21" t="s">
        <v>153</v>
      </c>
      <c r="C96" s="15" t="s">
        <v>244</v>
      </c>
      <c r="D96" s="15" t="s">
        <v>244</v>
      </c>
      <c r="E96" s="22" t="s">
        <v>209</v>
      </c>
      <c r="F96" s="23">
        <v>46391000</v>
      </c>
      <c r="G96" s="24">
        <v>43025000</v>
      </c>
      <c r="H96" s="25">
        <f t="shared" si="2"/>
        <v>3366000</v>
      </c>
      <c r="I96" s="25">
        <v>46391000</v>
      </c>
      <c r="J96" s="26">
        <v>0</v>
      </c>
      <c r="K96" s="56">
        <v>0</v>
      </c>
    </row>
    <row r="97" spans="2:11" ht="19.5" customHeight="1">
      <c r="B97" s="21" t="s">
        <v>154</v>
      </c>
      <c r="C97" s="15" t="s">
        <v>244</v>
      </c>
      <c r="D97" s="15" t="s">
        <v>244</v>
      </c>
      <c r="E97" s="22" t="s">
        <v>210</v>
      </c>
      <c r="F97" s="23">
        <v>37508000</v>
      </c>
      <c r="G97" s="24">
        <v>36593000</v>
      </c>
      <c r="H97" s="25">
        <f t="shared" si="2"/>
        <v>915000</v>
      </c>
      <c r="I97" s="25">
        <v>37508000</v>
      </c>
      <c r="J97" s="26">
        <v>0</v>
      </c>
      <c r="K97" s="56">
        <v>19536200</v>
      </c>
    </row>
    <row r="98" spans="2:11" ht="19.5" customHeight="1">
      <c r="B98" s="21" t="s">
        <v>155</v>
      </c>
      <c r="C98" s="15" t="s">
        <v>244</v>
      </c>
      <c r="D98" s="15" t="s">
        <v>244</v>
      </c>
      <c r="E98" s="22" t="s">
        <v>211</v>
      </c>
      <c r="F98" s="23">
        <v>46187000</v>
      </c>
      <c r="G98" s="24">
        <v>42440000</v>
      </c>
      <c r="H98" s="25">
        <f t="shared" si="2"/>
        <v>3747000</v>
      </c>
      <c r="I98" s="25">
        <v>46187000</v>
      </c>
      <c r="J98" s="26">
        <v>0</v>
      </c>
      <c r="K98" s="56">
        <v>3500000</v>
      </c>
    </row>
    <row r="99" spans="2:11" ht="19.5" customHeight="1">
      <c r="B99" s="21" t="s">
        <v>156</v>
      </c>
      <c r="C99" s="15" t="s">
        <v>244</v>
      </c>
      <c r="D99" s="15" t="s">
        <v>244</v>
      </c>
      <c r="E99" s="22" t="s">
        <v>212</v>
      </c>
      <c r="F99" s="23">
        <v>42528000</v>
      </c>
      <c r="G99" s="24">
        <v>39200000</v>
      </c>
      <c r="H99" s="25">
        <f t="shared" si="2"/>
        <v>3328000</v>
      </c>
      <c r="I99" s="25">
        <v>42528000</v>
      </c>
      <c r="J99" s="26">
        <v>0</v>
      </c>
      <c r="K99" s="56">
        <v>1750100</v>
      </c>
    </row>
    <row r="100" spans="2:11" ht="19.5" customHeight="1">
      <c r="B100" s="21" t="s">
        <v>157</v>
      </c>
      <c r="C100" s="15" t="s">
        <v>244</v>
      </c>
      <c r="D100" s="15" t="s">
        <v>244</v>
      </c>
      <c r="E100" s="22" t="s">
        <v>213</v>
      </c>
      <c r="F100" s="23">
        <v>38467000</v>
      </c>
      <c r="G100" s="24">
        <v>37882500</v>
      </c>
      <c r="H100" s="25">
        <f t="shared" si="2"/>
        <v>584500</v>
      </c>
      <c r="I100" s="25">
        <v>38467000</v>
      </c>
      <c r="J100" s="26">
        <v>0</v>
      </c>
      <c r="K100" s="56">
        <v>0</v>
      </c>
    </row>
    <row r="101" spans="2:11" ht="19.5" customHeight="1">
      <c r="B101" s="21" t="s">
        <v>158</v>
      </c>
      <c r="C101" s="15" t="s">
        <v>244</v>
      </c>
      <c r="D101" s="15" t="s">
        <v>244</v>
      </c>
      <c r="E101" s="22" t="s">
        <v>214</v>
      </c>
      <c r="F101" s="23">
        <v>39194000</v>
      </c>
      <c r="G101" s="24">
        <v>38341000</v>
      </c>
      <c r="H101" s="25">
        <f t="shared" si="2"/>
        <v>853000</v>
      </c>
      <c r="I101" s="25">
        <v>39194000</v>
      </c>
      <c r="J101" s="26">
        <v>0</v>
      </c>
      <c r="K101" s="56">
        <v>0</v>
      </c>
    </row>
    <row r="102" spans="2:11" ht="19.5" customHeight="1">
      <c r="B102" s="21" t="s">
        <v>159</v>
      </c>
      <c r="C102" s="15" t="s">
        <v>244</v>
      </c>
      <c r="D102" s="15" t="s">
        <v>244</v>
      </c>
      <c r="E102" s="22" t="s">
        <v>215</v>
      </c>
      <c r="F102" s="23">
        <v>37164000</v>
      </c>
      <c r="G102" s="24">
        <v>36252000</v>
      </c>
      <c r="H102" s="25">
        <f t="shared" si="2"/>
        <v>912000</v>
      </c>
      <c r="I102" s="25">
        <v>37164000</v>
      </c>
      <c r="J102" s="26">
        <v>0</v>
      </c>
      <c r="K102" s="56">
        <v>3004000</v>
      </c>
    </row>
    <row r="103" spans="2:11" ht="19.5" customHeight="1">
      <c r="B103" s="21" t="s">
        <v>160</v>
      </c>
      <c r="C103" s="15" t="s">
        <v>244</v>
      </c>
      <c r="D103" s="15" t="s">
        <v>244</v>
      </c>
      <c r="E103" s="22" t="s">
        <v>216</v>
      </c>
      <c r="F103" s="23">
        <v>37568000</v>
      </c>
      <c r="G103" s="24">
        <v>36034000</v>
      </c>
      <c r="H103" s="25">
        <f t="shared" si="2"/>
        <v>1534000</v>
      </c>
      <c r="I103" s="25">
        <v>37568000</v>
      </c>
      <c r="J103" s="26">
        <v>0</v>
      </c>
      <c r="K103" s="56">
        <v>0</v>
      </c>
    </row>
    <row r="104" spans="2:11" ht="19.5" customHeight="1">
      <c r="B104" s="21" t="s">
        <v>161</v>
      </c>
      <c r="C104" s="15" t="s">
        <v>244</v>
      </c>
      <c r="D104" s="15" t="s">
        <v>244</v>
      </c>
      <c r="E104" s="22" t="s">
        <v>217</v>
      </c>
      <c r="F104" s="23">
        <v>27802000</v>
      </c>
      <c r="G104" s="24">
        <v>27027800</v>
      </c>
      <c r="H104" s="25">
        <f t="shared" si="2"/>
        <v>774200</v>
      </c>
      <c r="I104" s="25">
        <v>27802000</v>
      </c>
      <c r="J104" s="26">
        <v>0</v>
      </c>
      <c r="K104" s="56">
        <v>0</v>
      </c>
    </row>
    <row r="105" spans="2:11" ht="19.5" customHeight="1">
      <c r="B105" s="21" t="s">
        <v>162</v>
      </c>
      <c r="C105" s="15" t="s">
        <v>244</v>
      </c>
      <c r="D105" s="15" t="s">
        <v>244</v>
      </c>
      <c r="E105" s="22" t="s">
        <v>218</v>
      </c>
      <c r="F105" s="23">
        <v>35341000</v>
      </c>
      <c r="G105" s="24">
        <v>33980400</v>
      </c>
      <c r="H105" s="25">
        <f t="shared" si="2"/>
        <v>1360600</v>
      </c>
      <c r="I105" s="25">
        <v>35341000</v>
      </c>
      <c r="J105" s="26">
        <v>0</v>
      </c>
      <c r="K105" s="56">
        <v>0</v>
      </c>
    </row>
    <row r="106" spans="2:11" ht="19.5" customHeight="1">
      <c r="B106" s="21" t="s">
        <v>163</v>
      </c>
      <c r="C106" s="15" t="s">
        <v>244</v>
      </c>
      <c r="D106" s="15" t="s">
        <v>244</v>
      </c>
      <c r="E106" s="22" t="s">
        <v>219</v>
      </c>
      <c r="F106" s="23">
        <v>30651000</v>
      </c>
      <c r="G106" s="24">
        <v>29481500</v>
      </c>
      <c r="H106" s="25">
        <f t="shared" si="2"/>
        <v>1169500</v>
      </c>
      <c r="I106" s="25">
        <v>30651000</v>
      </c>
      <c r="J106" s="26">
        <v>0</v>
      </c>
      <c r="K106" s="56">
        <v>0</v>
      </c>
    </row>
    <row r="107" spans="2:11" ht="19.5" customHeight="1">
      <c r="B107" s="21" t="s">
        <v>164</v>
      </c>
      <c r="C107" s="15" t="s">
        <v>244</v>
      </c>
      <c r="D107" s="15" t="s">
        <v>244</v>
      </c>
      <c r="E107" s="22" t="s">
        <v>220</v>
      </c>
      <c r="F107" s="23">
        <v>44278000</v>
      </c>
      <c r="G107" s="24">
        <v>43080000</v>
      </c>
      <c r="H107" s="25">
        <f t="shared" si="2"/>
        <v>1198000</v>
      </c>
      <c r="I107" s="25">
        <v>44278000</v>
      </c>
      <c r="J107" s="26">
        <v>0</v>
      </c>
      <c r="K107" s="56">
        <v>300000</v>
      </c>
    </row>
    <row r="108" spans="2:11" ht="19.5" customHeight="1">
      <c r="B108" s="21" t="s">
        <v>165</v>
      </c>
      <c r="C108" s="15" t="s">
        <v>244</v>
      </c>
      <c r="D108" s="15" t="s">
        <v>244</v>
      </c>
      <c r="E108" s="22" t="s">
        <v>221</v>
      </c>
      <c r="F108" s="23">
        <v>31719000</v>
      </c>
      <c r="G108" s="24">
        <v>31215750</v>
      </c>
      <c r="H108" s="25">
        <f t="shared" si="2"/>
        <v>503250</v>
      </c>
      <c r="I108" s="25">
        <v>31719000</v>
      </c>
      <c r="J108" s="26">
        <v>0</v>
      </c>
      <c r="K108" s="56">
        <v>0</v>
      </c>
    </row>
    <row r="109" spans="2:11" ht="19.5" customHeight="1">
      <c r="B109" s="21" t="s">
        <v>166</v>
      </c>
      <c r="C109" s="15" t="s">
        <v>244</v>
      </c>
      <c r="D109" s="15" t="s">
        <v>244</v>
      </c>
      <c r="E109" s="22" t="s">
        <v>222</v>
      </c>
      <c r="F109" s="23">
        <v>31487000</v>
      </c>
      <c r="G109" s="24">
        <v>30519520</v>
      </c>
      <c r="H109" s="25">
        <f t="shared" si="2"/>
        <v>967480</v>
      </c>
      <c r="I109" s="25">
        <v>31487000</v>
      </c>
      <c r="J109" s="26">
        <v>0</v>
      </c>
      <c r="K109" s="56">
        <v>0</v>
      </c>
    </row>
    <row r="110" spans="2:11" ht="19.5" customHeight="1">
      <c r="B110" s="21" t="s">
        <v>167</v>
      </c>
      <c r="C110" s="15" t="s">
        <v>244</v>
      </c>
      <c r="D110" s="15" t="s">
        <v>244</v>
      </c>
      <c r="E110" s="22" t="s">
        <v>223</v>
      </c>
      <c r="F110" s="23">
        <v>31001000</v>
      </c>
      <c r="G110" s="24">
        <v>30732700</v>
      </c>
      <c r="H110" s="25">
        <f t="shared" si="2"/>
        <v>268300</v>
      </c>
      <c r="I110" s="25">
        <v>31001000</v>
      </c>
      <c r="J110" s="26">
        <v>0</v>
      </c>
      <c r="K110" s="56">
        <v>0</v>
      </c>
    </row>
    <row r="111" spans="2:11" ht="19.5" customHeight="1">
      <c r="B111" s="21" t="s">
        <v>168</v>
      </c>
      <c r="C111" s="15" t="s">
        <v>244</v>
      </c>
      <c r="D111" s="15" t="s">
        <v>244</v>
      </c>
      <c r="E111" s="22" t="s">
        <v>224</v>
      </c>
      <c r="F111" s="23">
        <v>38295000</v>
      </c>
      <c r="G111" s="24">
        <v>37918000</v>
      </c>
      <c r="H111" s="25">
        <f t="shared" si="2"/>
        <v>377000</v>
      </c>
      <c r="I111" s="25">
        <v>38295000</v>
      </c>
      <c r="J111" s="26">
        <v>0</v>
      </c>
      <c r="K111" s="56">
        <v>0</v>
      </c>
    </row>
    <row r="112" spans="2:11" ht="19.5" customHeight="1">
      <c r="B112" s="21" t="s">
        <v>169</v>
      </c>
      <c r="C112" s="15" t="s">
        <v>244</v>
      </c>
      <c r="D112" s="15" t="s">
        <v>244</v>
      </c>
      <c r="E112" s="22" t="s">
        <v>225</v>
      </c>
      <c r="F112" s="23">
        <v>34385000</v>
      </c>
      <c r="G112" s="24">
        <v>33269500</v>
      </c>
      <c r="H112" s="25">
        <f t="shared" si="2"/>
        <v>1115500</v>
      </c>
      <c r="I112" s="25">
        <v>34385000</v>
      </c>
      <c r="J112" s="26">
        <v>0</v>
      </c>
      <c r="K112" s="56">
        <v>0</v>
      </c>
    </row>
    <row r="113" spans="1:11" s="13" customFormat="1" ht="19.5" customHeight="1" hidden="1">
      <c r="A113" s="27" t="s">
        <v>258</v>
      </c>
      <c r="C113" s="15" t="s">
        <v>244</v>
      </c>
      <c r="D113" s="15" t="s">
        <v>244</v>
      </c>
      <c r="E113" s="28" t="s">
        <v>244</v>
      </c>
      <c r="F113" s="29" t="s">
        <v>244</v>
      </c>
      <c r="G113" s="30" t="s">
        <v>244</v>
      </c>
      <c r="H113" s="31" t="s">
        <v>244</v>
      </c>
      <c r="I113" s="31" t="s">
        <v>244</v>
      </c>
      <c r="J113" s="29" t="s">
        <v>244</v>
      </c>
      <c r="K113" s="29" t="s">
        <v>244</v>
      </c>
    </row>
    <row r="114" spans="1:11" s="13" customFormat="1" ht="6.75" customHeight="1">
      <c r="A114" s="33" t="s">
        <v>258</v>
      </c>
      <c r="E114" s="34" t="s">
        <v>244</v>
      </c>
      <c r="F114" s="34" t="s">
        <v>244</v>
      </c>
      <c r="G114" s="34" t="s">
        <v>244</v>
      </c>
      <c r="H114" s="34" t="s">
        <v>244</v>
      </c>
      <c r="I114" s="34" t="s">
        <v>244</v>
      </c>
      <c r="J114" s="34" t="s">
        <v>244</v>
      </c>
      <c r="K114" s="34" t="s">
        <v>244</v>
      </c>
    </row>
    <row r="115" spans="2:11" s="13" customFormat="1" ht="23.25" customHeight="1">
      <c r="B115" s="13">
        <v>38</v>
      </c>
      <c r="E115" s="35" t="s">
        <v>40</v>
      </c>
      <c r="F115" s="36">
        <v>12479474000</v>
      </c>
      <c r="G115" s="37">
        <v>10932737420</v>
      </c>
      <c r="H115" s="38">
        <f>I115-G115</f>
        <v>1540916580</v>
      </c>
      <c r="I115" s="38">
        <v>12473654000</v>
      </c>
      <c r="J115" s="39">
        <v>5820000</v>
      </c>
      <c r="K115" s="36">
        <v>352027881</v>
      </c>
    </row>
    <row r="116" spans="2:11" s="13" customFormat="1" ht="23.25" customHeight="1">
      <c r="B116" s="13">
        <v>40</v>
      </c>
      <c r="E116" s="40" t="s">
        <v>299</v>
      </c>
      <c r="F116" s="41">
        <v>18446938400</v>
      </c>
      <c r="G116" s="42">
        <v>14306894500</v>
      </c>
      <c r="H116" s="43">
        <f>I116-G116</f>
        <v>4569600000</v>
      </c>
      <c r="I116" s="43">
        <v>18876494500</v>
      </c>
      <c r="J116" s="44">
        <v>157350000</v>
      </c>
      <c r="K116" s="41">
        <v>2171158500</v>
      </c>
    </row>
    <row r="117" spans="1:11" s="51" customFormat="1" ht="23.25" customHeight="1">
      <c r="A117" s="45" t="s">
        <v>258</v>
      </c>
      <c r="B117" s="45" t="s">
        <v>244</v>
      </c>
      <c r="C117" s="45" t="s">
        <v>244</v>
      </c>
      <c r="D117" s="45" t="s">
        <v>244</v>
      </c>
      <c r="E117" s="46" t="s">
        <v>241</v>
      </c>
      <c r="F117" s="47">
        <f aca="true" t="shared" si="3" ref="F117:K117">F115+F116</f>
        <v>30926412400</v>
      </c>
      <c r="G117" s="48">
        <f t="shared" si="3"/>
        <v>25239631920</v>
      </c>
      <c r="H117" s="49">
        <f t="shared" si="3"/>
        <v>6110516580</v>
      </c>
      <c r="I117" s="49">
        <f t="shared" si="3"/>
        <v>31350148500</v>
      </c>
      <c r="J117" s="50">
        <f t="shared" si="3"/>
        <v>163170000</v>
      </c>
      <c r="K117" s="47">
        <f t="shared" si="3"/>
        <v>2523186381</v>
      </c>
    </row>
    <row r="118" spans="1:11" ht="15">
      <c r="A118" s="3" t="s">
        <v>244</v>
      </c>
      <c r="B118" s="3" t="s">
        <v>244</v>
      </c>
      <c r="C118" s="3" t="s">
        <v>244</v>
      </c>
      <c r="D118" s="3" t="s">
        <v>244</v>
      </c>
      <c r="E118" s="3" t="s">
        <v>244</v>
      </c>
      <c r="F118" s="52" t="s">
        <v>244</v>
      </c>
      <c r="G118" s="52" t="s">
        <v>244</v>
      </c>
      <c r="H118" s="52" t="s">
        <v>244</v>
      </c>
      <c r="I118" s="52" t="s">
        <v>244</v>
      </c>
      <c r="J118" s="52" t="s">
        <v>244</v>
      </c>
      <c r="K118" s="52" t="s">
        <v>244</v>
      </c>
    </row>
  </sheetData>
  <sheetProtection/>
  <mergeCells count="12">
    <mergeCell ref="E14:E16"/>
    <mergeCell ref="G15:G16"/>
    <mergeCell ref="H15:H16"/>
    <mergeCell ref="I15:I16"/>
    <mergeCell ref="F14:F16"/>
    <mergeCell ref="G14:I14"/>
    <mergeCell ref="E10:K10"/>
    <mergeCell ref="E11:K11"/>
    <mergeCell ref="F13:K13"/>
    <mergeCell ref="J14:K14"/>
    <mergeCell ref="J15:J16"/>
    <mergeCell ref="K15:K16"/>
  </mergeCells>
  <printOptions/>
  <pageMargins left="0.75" right="0.5" top="0.24" bottom="0.37" header="0.22" footer="0.29"/>
  <pageSetup firstPageNumber="1" useFirstPageNumber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75" zoomScaleNormal="75" zoomScalePageLayoutView="0" workbookViewId="0" topLeftCell="E9">
      <selection activeCell="W19" sqref="W19"/>
    </sheetView>
  </sheetViews>
  <sheetFormatPr defaultColWidth="9.140625" defaultRowHeight="15" customHeight="1"/>
  <cols>
    <col min="1" max="1" width="15.140625" style="62" hidden="1" customWidth="1"/>
    <col min="2" max="2" width="10.7109375" style="62" hidden="1" customWidth="1"/>
    <col min="3" max="3" width="8.421875" style="62" hidden="1" customWidth="1"/>
    <col min="4" max="4" width="13.421875" style="62" hidden="1" customWidth="1"/>
    <col min="5" max="5" width="84.421875" style="62" customWidth="1"/>
    <col min="6" max="7" width="23.28125" style="62" bestFit="1" customWidth="1"/>
    <col min="8" max="8" width="21.421875" style="62" bestFit="1" customWidth="1"/>
    <col min="9" max="9" width="23.28125" style="62" bestFit="1" customWidth="1"/>
    <col min="10" max="10" width="18.8515625" style="62" customWidth="1"/>
    <col min="11" max="11" width="21.421875" style="62" bestFit="1" customWidth="1"/>
    <col min="12" max="243" width="9.140625" style="62" bestFit="1" customWidth="1"/>
    <col min="244" max="16384" width="9.140625" style="62" customWidth="1"/>
  </cols>
  <sheetData>
    <row r="1" spans="1:11" ht="15" hidden="1">
      <c r="A1" s="57" t="s">
        <v>242</v>
      </c>
      <c r="B1" s="58" t="s">
        <v>243</v>
      </c>
      <c r="C1" s="59" t="s">
        <v>244</v>
      </c>
      <c r="D1" s="60" t="s">
        <v>245</v>
      </c>
      <c r="E1" s="61" t="s">
        <v>246</v>
      </c>
      <c r="F1" s="61" t="s">
        <v>247</v>
      </c>
      <c r="G1" s="61" t="s">
        <v>304</v>
      </c>
      <c r="H1" s="61" t="s">
        <v>258</v>
      </c>
      <c r="I1" s="61" t="s">
        <v>304</v>
      </c>
      <c r="J1" s="61" t="s">
        <v>305</v>
      </c>
      <c r="K1" s="61" t="s">
        <v>305</v>
      </c>
    </row>
    <row r="2" spans="1:11" ht="15" hidden="1">
      <c r="A2" s="63" t="s">
        <v>248</v>
      </c>
      <c r="B2" s="58" t="s">
        <v>306</v>
      </c>
      <c r="C2" s="59" t="s">
        <v>249</v>
      </c>
      <c r="D2" s="60" t="s">
        <v>250</v>
      </c>
      <c r="E2" s="64" t="str">
        <f>ButceYil</f>
        <v>2011</v>
      </c>
      <c r="F2" s="64" t="str">
        <f>ButceYil</f>
        <v>2011</v>
      </c>
      <c r="G2" s="64" t="str">
        <f>ButceYil</f>
        <v>2011</v>
      </c>
      <c r="H2" s="64" t="s">
        <v>244</v>
      </c>
      <c r="I2" s="64" t="str">
        <f>ButceYil</f>
        <v>2011</v>
      </c>
      <c r="J2" s="64" t="str">
        <f>ButceYil</f>
        <v>2011</v>
      </c>
      <c r="K2" s="64" t="str">
        <f>ButceYil</f>
        <v>2011</v>
      </c>
    </row>
    <row r="3" spans="1:11" ht="15" hidden="1">
      <c r="A3" s="63" t="s">
        <v>251</v>
      </c>
      <c r="B3" s="58" t="s">
        <v>1</v>
      </c>
      <c r="C3" s="59" t="s">
        <v>252</v>
      </c>
      <c r="D3" s="60" t="s">
        <v>253</v>
      </c>
      <c r="F3" s="64" t="str">
        <f>Asama</f>
        <v>3</v>
      </c>
      <c r="G3" s="64" t="str">
        <f>Asama</f>
        <v>3</v>
      </c>
      <c r="H3" s="64" t="s">
        <v>244</v>
      </c>
      <c r="I3" s="64" t="str">
        <f>Asama</f>
        <v>3</v>
      </c>
      <c r="J3" s="64" t="str">
        <f>Asama</f>
        <v>3</v>
      </c>
      <c r="K3" s="64" t="str">
        <f>Asama</f>
        <v>3</v>
      </c>
    </row>
    <row r="4" spans="1:11" ht="15" hidden="1">
      <c r="A4" s="63" t="s">
        <v>254</v>
      </c>
      <c r="B4" s="59" t="s">
        <v>243</v>
      </c>
      <c r="C4" s="59" t="s">
        <v>244</v>
      </c>
      <c r="D4" s="60" t="s">
        <v>256</v>
      </c>
      <c r="F4" s="61" t="s">
        <v>244</v>
      </c>
      <c r="G4" s="65" t="s">
        <v>307</v>
      </c>
      <c r="H4" s="65" t="s">
        <v>244</v>
      </c>
      <c r="I4" s="65" t="s">
        <v>244</v>
      </c>
      <c r="K4" s="65" t="s">
        <v>244</v>
      </c>
    </row>
    <row r="5" spans="1:11" ht="15" hidden="1">
      <c r="A5" s="59" t="s">
        <v>244</v>
      </c>
      <c r="B5" s="59" t="s">
        <v>244</v>
      </c>
      <c r="C5" s="59" t="s">
        <v>244</v>
      </c>
      <c r="D5" s="60" t="s">
        <v>308</v>
      </c>
      <c r="F5" s="61" t="s">
        <v>244</v>
      </c>
      <c r="G5" s="65" t="s">
        <v>244</v>
      </c>
      <c r="H5" s="65" t="s">
        <v>244</v>
      </c>
      <c r="I5" s="65" t="s">
        <v>244</v>
      </c>
      <c r="J5" s="65" t="s">
        <v>309</v>
      </c>
      <c r="K5" s="65" t="s">
        <v>306</v>
      </c>
    </row>
    <row r="6" spans="1:11" ht="15" hidden="1">
      <c r="A6" s="66" t="s">
        <v>244</v>
      </c>
      <c r="B6" s="66" t="s">
        <v>244</v>
      </c>
      <c r="C6" s="66" t="s">
        <v>244</v>
      </c>
      <c r="D6" s="61" t="s">
        <v>244</v>
      </c>
      <c r="F6" s="66" t="s">
        <v>244</v>
      </c>
      <c r="G6" s="66" t="s">
        <v>244</v>
      </c>
      <c r="H6" s="66" t="s">
        <v>244</v>
      </c>
      <c r="I6" s="66" t="s">
        <v>244</v>
      </c>
      <c r="J6" s="66" t="s">
        <v>244</v>
      </c>
      <c r="K6" s="66" t="s">
        <v>244</v>
      </c>
    </row>
    <row r="7" spans="1:11" ht="15" hidden="1">
      <c r="A7" s="66" t="s">
        <v>310</v>
      </c>
      <c r="B7" s="66" t="s">
        <v>244</v>
      </c>
      <c r="C7" s="66" t="s">
        <v>244</v>
      </c>
      <c r="D7" s="66" t="s">
        <v>244</v>
      </c>
      <c r="E7" s="66" t="s">
        <v>244</v>
      </c>
      <c r="F7" s="66" t="s">
        <v>244</v>
      </c>
      <c r="G7" s="66" t="s">
        <v>244</v>
      </c>
      <c r="H7" s="66" t="s">
        <v>244</v>
      </c>
      <c r="I7" s="66" t="s">
        <v>244</v>
      </c>
      <c r="J7" s="66" t="s">
        <v>244</v>
      </c>
      <c r="K7" s="66" t="s">
        <v>244</v>
      </c>
    </row>
    <row r="8" spans="1:11" ht="19.5" customHeight="1" hidden="1">
      <c r="A8" s="59" t="s">
        <v>244</v>
      </c>
      <c r="B8" s="59" t="s">
        <v>244</v>
      </c>
      <c r="C8" s="59" t="s">
        <v>244</v>
      </c>
      <c r="D8" s="59" t="s">
        <v>244</v>
      </c>
      <c r="E8" s="63" t="s">
        <v>244</v>
      </c>
      <c r="F8" s="63" t="s">
        <v>244</v>
      </c>
      <c r="G8" s="63" t="s">
        <v>244</v>
      </c>
      <c r="H8" s="63" t="s">
        <v>244</v>
      </c>
      <c r="I8" s="63" t="s">
        <v>244</v>
      </c>
      <c r="J8" s="63" t="s">
        <v>244</v>
      </c>
      <c r="K8" s="63" t="s">
        <v>244</v>
      </c>
    </row>
    <row r="9" spans="1:11" ht="19.5" customHeight="1">
      <c r="A9" s="59" t="s">
        <v>244</v>
      </c>
      <c r="B9" s="59" t="s">
        <v>244</v>
      </c>
      <c r="C9" s="59" t="s">
        <v>244</v>
      </c>
      <c r="D9" s="59" t="s">
        <v>244</v>
      </c>
      <c r="E9" s="60" t="s">
        <v>244</v>
      </c>
      <c r="F9" s="60" t="s">
        <v>244</v>
      </c>
      <c r="G9" s="60" t="s">
        <v>244</v>
      </c>
      <c r="H9" s="60" t="s">
        <v>244</v>
      </c>
      <c r="I9" s="60" t="s">
        <v>244</v>
      </c>
      <c r="J9" s="60" t="s">
        <v>244</v>
      </c>
      <c r="K9" s="60" t="s">
        <v>244</v>
      </c>
    </row>
    <row r="10" spans="1:11" ht="19.5" customHeight="1">
      <c r="A10" s="59" t="s">
        <v>244</v>
      </c>
      <c r="B10" s="59" t="s">
        <v>244</v>
      </c>
      <c r="C10" s="59" t="s">
        <v>244</v>
      </c>
      <c r="D10" s="59" t="s">
        <v>244</v>
      </c>
      <c r="E10" s="176" t="s">
        <v>323</v>
      </c>
      <c r="F10" s="176" t="s">
        <v>244</v>
      </c>
      <c r="G10" s="176" t="s">
        <v>244</v>
      </c>
      <c r="H10" s="176" t="s">
        <v>244</v>
      </c>
      <c r="I10" s="176" t="s">
        <v>244</v>
      </c>
      <c r="J10" s="176" t="s">
        <v>244</v>
      </c>
      <c r="K10" s="176" t="s">
        <v>244</v>
      </c>
    </row>
    <row r="11" spans="1:11" ht="19.5" customHeight="1">
      <c r="A11" s="59" t="s">
        <v>244</v>
      </c>
      <c r="B11" s="59" t="s">
        <v>244</v>
      </c>
      <c r="C11" s="59" t="s">
        <v>244</v>
      </c>
      <c r="D11" s="59" t="s">
        <v>244</v>
      </c>
      <c r="E11" s="176" t="s">
        <v>324</v>
      </c>
      <c r="F11" s="176" t="s">
        <v>244</v>
      </c>
      <c r="G11" s="176" t="s">
        <v>244</v>
      </c>
      <c r="H11" s="176" t="s">
        <v>244</v>
      </c>
      <c r="I11" s="176" t="s">
        <v>244</v>
      </c>
      <c r="J11" s="176" t="s">
        <v>244</v>
      </c>
      <c r="K11" s="176" t="s">
        <v>244</v>
      </c>
    </row>
    <row r="12" spans="1:11" ht="19.5" customHeight="1">
      <c r="A12" s="59"/>
      <c r="B12" s="59"/>
      <c r="C12" s="59"/>
      <c r="D12" s="59"/>
      <c r="E12" s="104"/>
      <c r="F12" s="104"/>
      <c r="G12" s="104"/>
      <c r="H12" s="104"/>
      <c r="I12" s="104"/>
      <c r="J12" s="104"/>
      <c r="K12" s="104"/>
    </row>
    <row r="13" spans="1:11" ht="19.5" customHeight="1" thickBot="1">
      <c r="A13" s="59" t="s">
        <v>244</v>
      </c>
      <c r="B13" s="59" t="s">
        <v>244</v>
      </c>
      <c r="C13" s="59" t="s">
        <v>244</v>
      </c>
      <c r="D13" s="59" t="s">
        <v>244</v>
      </c>
      <c r="E13" s="59" t="s">
        <v>244</v>
      </c>
      <c r="F13" s="59" t="s">
        <v>244</v>
      </c>
      <c r="G13" s="59" t="s">
        <v>244</v>
      </c>
      <c r="H13" s="59" t="s">
        <v>244</v>
      </c>
      <c r="I13" s="59" t="s">
        <v>244</v>
      </c>
      <c r="J13" s="59" t="s">
        <v>244</v>
      </c>
      <c r="K13" s="60" t="str">
        <f>IF(ButceYil&gt;2008,"TL","YTL")</f>
        <v>TL</v>
      </c>
    </row>
    <row r="14" spans="1:11" ht="19.5" customHeight="1" thickBot="1">
      <c r="A14" s="59" t="s">
        <v>244</v>
      </c>
      <c r="B14" s="59" t="s">
        <v>244</v>
      </c>
      <c r="C14" s="59" t="s">
        <v>244</v>
      </c>
      <c r="D14" s="59" t="s">
        <v>244</v>
      </c>
      <c r="E14" s="67" t="s">
        <v>244</v>
      </c>
      <c r="F14" s="173" t="str">
        <f>ButceYil</f>
        <v>2011</v>
      </c>
      <c r="G14" s="174" t="s">
        <v>244</v>
      </c>
      <c r="H14" s="174" t="s">
        <v>244</v>
      </c>
      <c r="I14" s="174" t="s">
        <v>244</v>
      </c>
      <c r="J14" s="174" t="s">
        <v>244</v>
      </c>
      <c r="K14" s="175" t="s">
        <v>244</v>
      </c>
    </row>
    <row r="15" spans="1:11" ht="19.5" customHeight="1" thickBot="1">
      <c r="A15" s="59" t="s">
        <v>244</v>
      </c>
      <c r="B15" s="59" t="s">
        <v>244</v>
      </c>
      <c r="C15" s="59" t="s">
        <v>244</v>
      </c>
      <c r="D15" s="59" t="s">
        <v>244</v>
      </c>
      <c r="E15" s="182" t="s">
        <v>0</v>
      </c>
      <c r="F15" s="170" t="s">
        <v>312</v>
      </c>
      <c r="G15" s="185" t="s">
        <v>313</v>
      </c>
      <c r="H15" s="186" t="s">
        <v>244</v>
      </c>
      <c r="I15" s="187" t="s">
        <v>244</v>
      </c>
      <c r="J15" s="168" t="s">
        <v>314</v>
      </c>
      <c r="K15" s="169" t="s">
        <v>244</v>
      </c>
    </row>
    <row r="16" spans="1:11" ht="19.5" customHeight="1">
      <c r="A16" s="59" t="s">
        <v>244</v>
      </c>
      <c r="B16" s="59" t="s">
        <v>244</v>
      </c>
      <c r="C16" s="59" t="s">
        <v>244</v>
      </c>
      <c r="D16" s="59" t="s">
        <v>244</v>
      </c>
      <c r="E16" s="183" t="s">
        <v>244</v>
      </c>
      <c r="F16" s="177" t="s">
        <v>244</v>
      </c>
      <c r="G16" s="180" t="s">
        <v>315</v>
      </c>
      <c r="H16" s="178" t="s">
        <v>316</v>
      </c>
      <c r="I16" s="170" t="s">
        <v>317</v>
      </c>
      <c r="J16" s="170" t="s">
        <v>318</v>
      </c>
      <c r="K16" s="169" t="s">
        <v>319</v>
      </c>
    </row>
    <row r="17" spans="3:11" ht="19.5" customHeight="1" thickBot="1">
      <c r="C17" s="60" t="s">
        <v>244</v>
      </c>
      <c r="D17" s="60" t="s">
        <v>244</v>
      </c>
      <c r="E17" s="184" t="s">
        <v>244</v>
      </c>
      <c r="F17" s="171" t="s">
        <v>244</v>
      </c>
      <c r="G17" s="181" t="s">
        <v>244</v>
      </c>
      <c r="H17" s="179" t="s">
        <v>244</v>
      </c>
      <c r="I17" s="171" t="s">
        <v>244</v>
      </c>
      <c r="J17" s="171" t="s">
        <v>244</v>
      </c>
      <c r="K17" s="172" t="s">
        <v>244</v>
      </c>
    </row>
    <row r="18" spans="1:11" ht="24.75" customHeight="1" hidden="1">
      <c r="A18" s="60" t="s">
        <v>245</v>
      </c>
      <c r="B18" s="60" t="s">
        <v>257</v>
      </c>
      <c r="C18" s="65" t="s">
        <v>244</v>
      </c>
      <c r="D18" s="65" t="s">
        <v>244</v>
      </c>
      <c r="E18" s="68" t="s">
        <v>244</v>
      </c>
      <c r="F18" s="69" t="s">
        <v>244</v>
      </c>
      <c r="G18" s="70" t="s">
        <v>244</v>
      </c>
      <c r="H18" s="71" t="s">
        <v>244</v>
      </c>
      <c r="I18" s="71" t="s">
        <v>244</v>
      </c>
      <c r="J18" s="71" t="s">
        <v>244</v>
      </c>
      <c r="K18" s="70" t="s">
        <v>244</v>
      </c>
    </row>
    <row r="19" spans="1:11" ht="30" customHeight="1">
      <c r="A19" s="65" t="s">
        <v>244</v>
      </c>
      <c r="B19" s="73" t="s">
        <v>3</v>
      </c>
      <c r="C19" s="65" t="s">
        <v>244</v>
      </c>
      <c r="D19" s="65" t="s">
        <v>244</v>
      </c>
      <c r="E19" s="74" t="s">
        <v>41</v>
      </c>
      <c r="F19" s="75">
        <v>160192000</v>
      </c>
      <c r="G19" s="76">
        <v>0</v>
      </c>
      <c r="H19" s="77">
        <f aca="true" t="shared" si="0" ref="H19:H55">I19-G19</f>
        <v>178000000</v>
      </c>
      <c r="I19" s="77">
        <v>178000000</v>
      </c>
      <c r="J19" s="75">
        <v>0</v>
      </c>
      <c r="K19" s="78">
        <v>210000000</v>
      </c>
    </row>
    <row r="20" spans="2:11" ht="30" customHeight="1">
      <c r="B20" s="73" t="s">
        <v>4</v>
      </c>
      <c r="C20" s="65" t="s">
        <v>244</v>
      </c>
      <c r="D20" s="65" t="s">
        <v>244</v>
      </c>
      <c r="E20" s="74" t="s">
        <v>42</v>
      </c>
      <c r="F20" s="75">
        <v>7323000</v>
      </c>
      <c r="G20" s="76">
        <v>7268000</v>
      </c>
      <c r="H20" s="77">
        <f t="shared" si="0"/>
        <v>55000</v>
      </c>
      <c r="I20" s="77">
        <v>7323000</v>
      </c>
      <c r="J20" s="75">
        <v>0</v>
      </c>
      <c r="K20" s="78">
        <v>0</v>
      </c>
    </row>
    <row r="21" spans="2:11" ht="30" customHeight="1">
      <c r="B21" s="73" t="s">
        <v>5</v>
      </c>
      <c r="C21" s="65" t="s">
        <v>244</v>
      </c>
      <c r="D21" s="65" t="s">
        <v>244</v>
      </c>
      <c r="E21" s="74" t="s">
        <v>43</v>
      </c>
      <c r="F21" s="75">
        <v>2111000</v>
      </c>
      <c r="G21" s="76">
        <v>1936000</v>
      </c>
      <c r="H21" s="77">
        <f t="shared" si="0"/>
        <v>175000</v>
      </c>
      <c r="I21" s="77">
        <v>2111000</v>
      </c>
      <c r="J21" s="75">
        <v>0</v>
      </c>
      <c r="K21" s="78">
        <v>0</v>
      </c>
    </row>
    <row r="22" spans="2:11" ht="30" customHeight="1">
      <c r="B22" s="73" t="s">
        <v>6</v>
      </c>
      <c r="C22" s="65" t="s">
        <v>244</v>
      </c>
      <c r="D22" s="65" t="s">
        <v>244</v>
      </c>
      <c r="E22" s="74" t="s">
        <v>44</v>
      </c>
      <c r="F22" s="75">
        <v>2953000</v>
      </c>
      <c r="G22" s="76">
        <v>2811000</v>
      </c>
      <c r="H22" s="77">
        <f t="shared" si="0"/>
        <v>142000</v>
      </c>
      <c r="I22" s="77">
        <v>2953000</v>
      </c>
      <c r="J22" s="75">
        <v>0</v>
      </c>
      <c r="K22" s="78">
        <v>0</v>
      </c>
    </row>
    <row r="23" spans="2:11" ht="30" customHeight="1">
      <c r="B23" s="73" t="s">
        <v>7</v>
      </c>
      <c r="C23" s="65" t="s">
        <v>244</v>
      </c>
      <c r="D23" s="65" t="s">
        <v>244</v>
      </c>
      <c r="E23" s="74" t="s">
        <v>45</v>
      </c>
      <c r="F23" s="75">
        <v>13530000</v>
      </c>
      <c r="G23" s="76">
        <v>0</v>
      </c>
      <c r="H23" s="77">
        <f t="shared" si="0"/>
        <v>105000000</v>
      </c>
      <c r="I23" s="77">
        <v>105000000</v>
      </c>
      <c r="J23" s="75">
        <v>0</v>
      </c>
      <c r="K23" s="78">
        <v>0</v>
      </c>
    </row>
    <row r="24" spans="2:11" ht="30" customHeight="1">
      <c r="B24" s="73" t="s">
        <v>8</v>
      </c>
      <c r="C24" s="65" t="s">
        <v>244</v>
      </c>
      <c r="D24" s="65" t="s">
        <v>244</v>
      </c>
      <c r="E24" s="74" t="s">
        <v>46</v>
      </c>
      <c r="F24" s="75">
        <v>6553000</v>
      </c>
      <c r="G24" s="76">
        <v>0</v>
      </c>
      <c r="H24" s="77">
        <f t="shared" si="0"/>
        <v>95000000</v>
      </c>
      <c r="I24" s="77">
        <v>95000000</v>
      </c>
      <c r="J24" s="75">
        <v>0</v>
      </c>
      <c r="K24" s="78">
        <v>0</v>
      </c>
    </row>
    <row r="25" spans="2:11" ht="30" customHeight="1">
      <c r="B25" s="73" t="s">
        <v>9</v>
      </c>
      <c r="C25" s="65" t="s">
        <v>244</v>
      </c>
      <c r="D25" s="65" t="s">
        <v>244</v>
      </c>
      <c r="E25" s="74" t="s">
        <v>47</v>
      </c>
      <c r="F25" s="75">
        <v>9198000</v>
      </c>
      <c r="G25" s="76">
        <v>8198000</v>
      </c>
      <c r="H25" s="77">
        <f t="shared" si="0"/>
        <v>800000</v>
      </c>
      <c r="I25" s="77">
        <v>8998000</v>
      </c>
      <c r="J25" s="75">
        <v>200000</v>
      </c>
      <c r="K25" s="78">
        <v>250000</v>
      </c>
    </row>
    <row r="26" spans="2:11" ht="30" customHeight="1">
      <c r="B26" s="73" t="s">
        <v>10</v>
      </c>
      <c r="C26" s="65" t="s">
        <v>244</v>
      </c>
      <c r="D26" s="65" t="s">
        <v>244</v>
      </c>
      <c r="E26" s="74" t="s">
        <v>48</v>
      </c>
      <c r="F26" s="75">
        <v>1524715000</v>
      </c>
      <c r="G26" s="76">
        <v>1324715000</v>
      </c>
      <c r="H26" s="77">
        <f t="shared" si="0"/>
        <v>200000000</v>
      </c>
      <c r="I26" s="77">
        <v>1524715000</v>
      </c>
      <c r="J26" s="75">
        <v>0</v>
      </c>
      <c r="K26" s="78">
        <v>0</v>
      </c>
    </row>
    <row r="27" spans="2:11" ht="30" customHeight="1">
      <c r="B27" s="73" t="s">
        <v>11</v>
      </c>
      <c r="C27" s="65" t="s">
        <v>244</v>
      </c>
      <c r="D27" s="65" t="s">
        <v>244</v>
      </c>
      <c r="E27" s="74" t="s">
        <v>49</v>
      </c>
      <c r="F27" s="75">
        <v>10210000</v>
      </c>
      <c r="G27" s="76">
        <v>10010000</v>
      </c>
      <c r="H27" s="77">
        <f t="shared" si="0"/>
        <v>100000</v>
      </c>
      <c r="I27" s="77">
        <v>10110000</v>
      </c>
      <c r="J27" s="75">
        <v>100000</v>
      </c>
      <c r="K27" s="78">
        <v>150000</v>
      </c>
    </row>
    <row r="28" spans="2:11" ht="30" customHeight="1">
      <c r="B28" s="73" t="s">
        <v>12</v>
      </c>
      <c r="C28" s="65" t="s">
        <v>244</v>
      </c>
      <c r="D28" s="65" t="s">
        <v>244</v>
      </c>
      <c r="E28" s="74" t="s">
        <v>50</v>
      </c>
      <c r="F28" s="75">
        <v>11786000</v>
      </c>
      <c r="G28" s="76">
        <v>11086000</v>
      </c>
      <c r="H28" s="77">
        <f t="shared" si="0"/>
        <v>700000</v>
      </c>
      <c r="I28" s="77">
        <v>11786000</v>
      </c>
      <c r="J28" s="75">
        <v>0</v>
      </c>
      <c r="K28" s="78">
        <v>0</v>
      </c>
    </row>
    <row r="29" spans="2:11" ht="30" customHeight="1">
      <c r="B29" s="73" t="s">
        <v>13</v>
      </c>
      <c r="C29" s="65" t="s">
        <v>244</v>
      </c>
      <c r="D29" s="65" t="s">
        <v>244</v>
      </c>
      <c r="E29" s="74" t="s">
        <v>51</v>
      </c>
      <c r="F29" s="75">
        <v>3368437000</v>
      </c>
      <c r="G29" s="76">
        <v>2408437000</v>
      </c>
      <c r="H29" s="77">
        <f t="shared" si="0"/>
        <v>900000000</v>
      </c>
      <c r="I29" s="77">
        <v>3308437000</v>
      </c>
      <c r="J29" s="75">
        <v>60000000</v>
      </c>
      <c r="K29" s="78">
        <v>135000000</v>
      </c>
    </row>
    <row r="30" spans="2:11" ht="30" customHeight="1">
      <c r="B30" s="73" t="s">
        <v>14</v>
      </c>
      <c r="C30" s="65" t="s">
        <v>244</v>
      </c>
      <c r="D30" s="65" t="s">
        <v>244</v>
      </c>
      <c r="E30" s="74" t="s">
        <v>52</v>
      </c>
      <c r="F30" s="75">
        <v>558374000</v>
      </c>
      <c r="G30" s="76">
        <v>536374000</v>
      </c>
      <c r="H30" s="77">
        <f t="shared" si="0"/>
        <v>22000000</v>
      </c>
      <c r="I30" s="77">
        <v>558374000</v>
      </c>
      <c r="J30" s="75">
        <v>0</v>
      </c>
      <c r="K30" s="78">
        <v>0</v>
      </c>
    </row>
    <row r="31" spans="2:11" ht="30" customHeight="1">
      <c r="B31" s="73" t="s">
        <v>15</v>
      </c>
      <c r="C31" s="65" t="s">
        <v>244</v>
      </c>
      <c r="D31" s="65" t="s">
        <v>244</v>
      </c>
      <c r="E31" s="74" t="s">
        <v>53</v>
      </c>
      <c r="F31" s="75">
        <v>136761000</v>
      </c>
      <c r="G31" s="76">
        <v>131561000</v>
      </c>
      <c r="H31" s="77">
        <f t="shared" si="0"/>
        <v>5200000</v>
      </c>
      <c r="I31" s="77">
        <v>136761000</v>
      </c>
      <c r="J31" s="75">
        <v>0</v>
      </c>
      <c r="K31" s="78">
        <v>0</v>
      </c>
    </row>
    <row r="32" spans="2:11" ht="30" customHeight="1">
      <c r="B32" s="73" t="s">
        <v>16</v>
      </c>
      <c r="C32" s="65" t="s">
        <v>244</v>
      </c>
      <c r="D32" s="65" t="s">
        <v>244</v>
      </c>
      <c r="E32" s="74" t="s">
        <v>54</v>
      </c>
      <c r="F32" s="75">
        <v>166970000</v>
      </c>
      <c r="G32" s="76">
        <v>163870000</v>
      </c>
      <c r="H32" s="77">
        <f t="shared" si="0"/>
        <v>3100000</v>
      </c>
      <c r="I32" s="77">
        <v>166970000</v>
      </c>
      <c r="J32" s="75">
        <v>0</v>
      </c>
      <c r="K32" s="78">
        <v>0</v>
      </c>
    </row>
    <row r="33" spans="2:11" ht="30" customHeight="1">
      <c r="B33" s="73" t="s">
        <v>17</v>
      </c>
      <c r="C33" s="65" t="s">
        <v>244</v>
      </c>
      <c r="D33" s="65" t="s">
        <v>244</v>
      </c>
      <c r="E33" s="74" t="s">
        <v>55</v>
      </c>
      <c r="F33" s="75">
        <v>1010087000</v>
      </c>
      <c r="G33" s="76">
        <v>690087000</v>
      </c>
      <c r="H33" s="77">
        <f t="shared" si="0"/>
        <v>310000000</v>
      </c>
      <c r="I33" s="77">
        <v>1000087000</v>
      </c>
      <c r="J33" s="75">
        <v>10000000</v>
      </c>
      <c r="K33" s="78">
        <v>30005000</v>
      </c>
    </row>
    <row r="34" spans="2:11" ht="30" customHeight="1">
      <c r="B34" s="73" t="s">
        <v>18</v>
      </c>
      <c r="C34" s="65" t="s">
        <v>244</v>
      </c>
      <c r="D34" s="65" t="s">
        <v>244</v>
      </c>
      <c r="E34" s="74" t="s">
        <v>56</v>
      </c>
      <c r="F34" s="75">
        <v>401421000</v>
      </c>
      <c r="G34" s="76">
        <v>0</v>
      </c>
      <c r="H34" s="77">
        <f t="shared" si="0"/>
        <v>509000000</v>
      </c>
      <c r="I34" s="77">
        <v>509000000</v>
      </c>
      <c r="J34" s="75">
        <v>5000000</v>
      </c>
      <c r="K34" s="78">
        <v>40000000</v>
      </c>
    </row>
    <row r="35" spans="2:11" ht="30" customHeight="1">
      <c r="B35" s="73" t="s">
        <v>19</v>
      </c>
      <c r="C35" s="65" t="s">
        <v>244</v>
      </c>
      <c r="D35" s="65" t="s">
        <v>244</v>
      </c>
      <c r="E35" s="74" t="s">
        <v>300</v>
      </c>
      <c r="F35" s="75">
        <v>111472000</v>
      </c>
      <c r="G35" s="76">
        <v>0</v>
      </c>
      <c r="H35" s="77">
        <f t="shared" si="0"/>
        <v>125000000</v>
      </c>
      <c r="I35" s="77">
        <v>125000000</v>
      </c>
      <c r="J35" s="75">
        <v>0</v>
      </c>
      <c r="K35" s="78">
        <v>27502000</v>
      </c>
    </row>
    <row r="36" spans="2:11" ht="30" customHeight="1">
      <c r="B36" s="73" t="s">
        <v>20</v>
      </c>
      <c r="C36" s="65" t="s">
        <v>244</v>
      </c>
      <c r="D36" s="65" t="s">
        <v>244</v>
      </c>
      <c r="E36" s="74" t="s">
        <v>57</v>
      </c>
      <c r="F36" s="75">
        <v>6933000</v>
      </c>
      <c r="G36" s="76">
        <v>0</v>
      </c>
      <c r="H36" s="77">
        <f t="shared" si="0"/>
        <v>16500000</v>
      </c>
      <c r="I36" s="77">
        <v>16500000</v>
      </c>
      <c r="J36" s="75">
        <v>0</v>
      </c>
      <c r="K36" s="78">
        <v>17001000</v>
      </c>
    </row>
    <row r="37" spans="2:11" ht="30" customHeight="1">
      <c r="B37" s="73" t="s">
        <v>21</v>
      </c>
      <c r="C37" s="65" t="s">
        <v>244</v>
      </c>
      <c r="D37" s="65" t="s">
        <v>244</v>
      </c>
      <c r="E37" s="74" t="s">
        <v>58</v>
      </c>
      <c r="F37" s="75">
        <v>187435000</v>
      </c>
      <c r="G37" s="76">
        <v>0</v>
      </c>
      <c r="H37" s="77">
        <f t="shared" si="0"/>
        <v>229671000</v>
      </c>
      <c r="I37" s="77">
        <v>229671000</v>
      </c>
      <c r="J37" s="75">
        <v>0</v>
      </c>
      <c r="K37" s="78">
        <v>673000000</v>
      </c>
    </row>
    <row r="38" spans="2:11" ht="30" customHeight="1">
      <c r="B38" s="73" t="s">
        <v>22</v>
      </c>
      <c r="C38" s="65" t="s">
        <v>244</v>
      </c>
      <c r="D38" s="65" t="s">
        <v>244</v>
      </c>
      <c r="E38" s="74" t="s">
        <v>59</v>
      </c>
      <c r="F38" s="75">
        <v>14902000</v>
      </c>
      <c r="G38" s="76">
        <v>7902000</v>
      </c>
      <c r="H38" s="77">
        <f t="shared" si="0"/>
        <v>6000000</v>
      </c>
      <c r="I38" s="77">
        <v>13902000</v>
      </c>
      <c r="J38" s="75">
        <v>1000000</v>
      </c>
      <c r="K38" s="78">
        <v>1235000</v>
      </c>
    </row>
    <row r="39" spans="2:11" ht="30" customHeight="1">
      <c r="B39" s="73" t="s">
        <v>23</v>
      </c>
      <c r="C39" s="65" t="s">
        <v>244</v>
      </c>
      <c r="D39" s="65" t="s">
        <v>244</v>
      </c>
      <c r="E39" s="74" t="s">
        <v>60</v>
      </c>
      <c r="F39" s="75">
        <v>35766000</v>
      </c>
      <c r="G39" s="76">
        <v>0</v>
      </c>
      <c r="H39" s="77">
        <f t="shared" si="0"/>
        <v>118000000</v>
      </c>
      <c r="I39" s="77">
        <v>118000000</v>
      </c>
      <c r="J39" s="75">
        <v>0</v>
      </c>
      <c r="K39" s="78">
        <v>344000000</v>
      </c>
    </row>
    <row r="40" spans="2:11" ht="30" customHeight="1">
      <c r="B40" s="73" t="s">
        <v>24</v>
      </c>
      <c r="C40" s="65" t="s">
        <v>244</v>
      </c>
      <c r="D40" s="65" t="s">
        <v>244</v>
      </c>
      <c r="E40" s="74" t="s">
        <v>61</v>
      </c>
      <c r="F40" s="75">
        <v>9971000</v>
      </c>
      <c r="G40" s="76">
        <v>8121000</v>
      </c>
      <c r="H40" s="77">
        <f t="shared" si="0"/>
        <v>1500000</v>
      </c>
      <c r="I40" s="77">
        <v>9621000</v>
      </c>
      <c r="J40" s="75">
        <v>350000</v>
      </c>
      <c r="K40" s="78">
        <v>350000</v>
      </c>
    </row>
    <row r="41" spans="2:11" ht="30" customHeight="1">
      <c r="B41" s="73" t="s">
        <v>25</v>
      </c>
      <c r="C41" s="65" t="s">
        <v>244</v>
      </c>
      <c r="D41" s="65" t="s">
        <v>244</v>
      </c>
      <c r="E41" s="74" t="s">
        <v>62</v>
      </c>
      <c r="F41" s="75">
        <v>90912000</v>
      </c>
      <c r="G41" s="76">
        <v>78912000</v>
      </c>
      <c r="H41" s="77">
        <f t="shared" si="0"/>
        <v>12000000</v>
      </c>
      <c r="I41" s="77">
        <v>90912000</v>
      </c>
      <c r="J41" s="75">
        <v>0</v>
      </c>
      <c r="K41" s="78">
        <v>0</v>
      </c>
    </row>
    <row r="42" spans="2:11" ht="30" customHeight="1">
      <c r="B42" s="73" t="s">
        <v>26</v>
      </c>
      <c r="C42" s="65" t="s">
        <v>244</v>
      </c>
      <c r="D42" s="65" t="s">
        <v>244</v>
      </c>
      <c r="E42" s="74" t="s">
        <v>63</v>
      </c>
      <c r="F42" s="75">
        <v>32014000</v>
      </c>
      <c r="G42" s="76">
        <v>0</v>
      </c>
      <c r="H42" s="77">
        <f t="shared" si="0"/>
        <v>32014000</v>
      </c>
      <c r="I42" s="77">
        <v>32014000</v>
      </c>
      <c r="J42" s="75">
        <v>0</v>
      </c>
      <c r="K42" s="78">
        <v>0</v>
      </c>
    </row>
    <row r="43" spans="2:11" ht="30" customHeight="1">
      <c r="B43" s="73" t="s">
        <v>27</v>
      </c>
      <c r="C43" s="65" t="s">
        <v>244</v>
      </c>
      <c r="D43" s="65" t="s">
        <v>244</v>
      </c>
      <c r="E43" s="74" t="s">
        <v>303</v>
      </c>
      <c r="F43" s="75">
        <v>387388000</v>
      </c>
      <c r="G43" s="76">
        <v>237388000</v>
      </c>
      <c r="H43" s="77">
        <f t="shared" si="0"/>
        <v>90000000</v>
      </c>
      <c r="I43" s="77">
        <v>327388000</v>
      </c>
      <c r="J43" s="75">
        <v>60000000</v>
      </c>
      <c r="K43" s="78">
        <v>100000000</v>
      </c>
    </row>
    <row r="44" spans="2:11" ht="30" customHeight="1">
      <c r="B44" s="73" t="s">
        <v>28</v>
      </c>
      <c r="C44" s="65" t="s">
        <v>244</v>
      </c>
      <c r="D44" s="65" t="s">
        <v>244</v>
      </c>
      <c r="E44" s="74" t="s">
        <v>64</v>
      </c>
      <c r="F44" s="75">
        <v>17135000</v>
      </c>
      <c r="G44" s="76">
        <v>11597000</v>
      </c>
      <c r="H44" s="77">
        <f t="shared" si="0"/>
        <v>4538000</v>
      </c>
      <c r="I44" s="77">
        <v>16135000</v>
      </c>
      <c r="J44" s="75">
        <v>1000000</v>
      </c>
      <c r="K44" s="78">
        <v>1000000</v>
      </c>
    </row>
    <row r="45" spans="2:11" ht="30" customHeight="1">
      <c r="B45" s="73" t="s">
        <v>29</v>
      </c>
      <c r="C45" s="65" t="s">
        <v>244</v>
      </c>
      <c r="D45" s="65" t="s">
        <v>244</v>
      </c>
      <c r="E45" s="74" t="s">
        <v>65</v>
      </c>
      <c r="F45" s="75">
        <v>77629000</v>
      </c>
      <c r="G45" s="76">
        <v>77529000</v>
      </c>
      <c r="H45" s="77">
        <f t="shared" si="0"/>
        <v>100000</v>
      </c>
      <c r="I45" s="77">
        <v>77629000</v>
      </c>
      <c r="J45" s="75">
        <v>0</v>
      </c>
      <c r="K45" s="78">
        <v>9400000</v>
      </c>
    </row>
    <row r="46" spans="2:11" ht="30" customHeight="1">
      <c r="B46" s="73" t="s">
        <v>30</v>
      </c>
      <c r="C46" s="65" t="s">
        <v>244</v>
      </c>
      <c r="D46" s="65" t="s">
        <v>244</v>
      </c>
      <c r="E46" s="74" t="s">
        <v>66</v>
      </c>
      <c r="F46" s="75">
        <v>42261000</v>
      </c>
      <c r="G46" s="76">
        <v>34861000</v>
      </c>
      <c r="H46" s="77">
        <f t="shared" si="0"/>
        <v>5400000</v>
      </c>
      <c r="I46" s="77">
        <v>40261000</v>
      </c>
      <c r="J46" s="75">
        <v>2000000</v>
      </c>
      <c r="K46" s="78">
        <v>4000000</v>
      </c>
    </row>
    <row r="47" spans="2:11" ht="30" customHeight="1">
      <c r="B47" s="73" t="s">
        <v>31</v>
      </c>
      <c r="C47" s="65" t="s">
        <v>244</v>
      </c>
      <c r="D47" s="65" t="s">
        <v>244</v>
      </c>
      <c r="E47" s="74" t="s">
        <v>67</v>
      </c>
      <c r="F47" s="75">
        <v>63631000</v>
      </c>
      <c r="G47" s="76">
        <v>63431000</v>
      </c>
      <c r="H47" s="77">
        <f t="shared" si="0"/>
        <v>200000</v>
      </c>
      <c r="I47" s="77">
        <v>63631000</v>
      </c>
      <c r="J47" s="75">
        <v>0</v>
      </c>
      <c r="K47" s="78">
        <v>0</v>
      </c>
    </row>
    <row r="48" spans="2:11" ht="30" customHeight="1">
      <c r="B48" s="73" t="s">
        <v>32</v>
      </c>
      <c r="C48" s="65" t="s">
        <v>244</v>
      </c>
      <c r="D48" s="65" t="s">
        <v>244</v>
      </c>
      <c r="E48" s="74" t="s">
        <v>68</v>
      </c>
      <c r="F48" s="75">
        <v>19677000</v>
      </c>
      <c r="G48" s="76">
        <v>0</v>
      </c>
      <c r="H48" s="77">
        <f t="shared" si="0"/>
        <v>19677000</v>
      </c>
      <c r="I48" s="77">
        <v>19677000</v>
      </c>
      <c r="J48" s="75">
        <v>0</v>
      </c>
      <c r="K48" s="78">
        <v>0</v>
      </c>
    </row>
    <row r="49" spans="2:11" ht="30" customHeight="1">
      <c r="B49" s="73" t="s">
        <v>33</v>
      </c>
      <c r="C49" s="65" t="s">
        <v>244</v>
      </c>
      <c r="D49" s="65" t="s">
        <v>244</v>
      </c>
      <c r="E49" s="74" t="s">
        <v>69</v>
      </c>
      <c r="F49" s="75">
        <v>57836000</v>
      </c>
      <c r="G49" s="76">
        <v>47836000</v>
      </c>
      <c r="H49" s="77">
        <f t="shared" si="0"/>
        <v>10000000</v>
      </c>
      <c r="I49" s="77">
        <v>57836000</v>
      </c>
      <c r="J49" s="75">
        <v>0</v>
      </c>
      <c r="K49" s="78">
        <v>1000000</v>
      </c>
    </row>
    <row r="50" spans="2:11" ht="30" customHeight="1">
      <c r="B50" s="73" t="s">
        <v>34</v>
      </c>
      <c r="C50" s="65" t="s">
        <v>244</v>
      </c>
      <c r="D50" s="65" t="s">
        <v>244</v>
      </c>
      <c r="E50" s="74" t="s">
        <v>70</v>
      </c>
      <c r="F50" s="75">
        <v>250840000</v>
      </c>
      <c r="G50" s="76">
        <v>210840000</v>
      </c>
      <c r="H50" s="77">
        <f t="shared" si="0"/>
        <v>40000000</v>
      </c>
      <c r="I50" s="77">
        <v>250840000</v>
      </c>
      <c r="J50" s="75">
        <v>0</v>
      </c>
      <c r="K50" s="78">
        <v>1000000</v>
      </c>
    </row>
    <row r="51" spans="2:11" ht="30" customHeight="1">
      <c r="B51" s="73" t="s">
        <v>35</v>
      </c>
      <c r="C51" s="65" t="s">
        <v>244</v>
      </c>
      <c r="D51" s="65" t="s">
        <v>244</v>
      </c>
      <c r="E51" s="74" t="s">
        <v>71</v>
      </c>
      <c r="F51" s="75">
        <v>746727000</v>
      </c>
      <c r="G51" s="76">
        <v>573000000</v>
      </c>
      <c r="H51" s="77">
        <f t="shared" si="0"/>
        <v>173727000</v>
      </c>
      <c r="I51" s="77">
        <v>746727000</v>
      </c>
      <c r="J51" s="75">
        <v>0</v>
      </c>
      <c r="K51" s="78">
        <v>320000000</v>
      </c>
    </row>
    <row r="52" spans="2:11" ht="30" customHeight="1">
      <c r="B52" s="73" t="s">
        <v>36</v>
      </c>
      <c r="C52" s="65" t="s">
        <v>244</v>
      </c>
      <c r="D52" s="65" t="s">
        <v>244</v>
      </c>
      <c r="E52" s="74" t="s">
        <v>72</v>
      </c>
      <c r="F52" s="75">
        <v>13708000</v>
      </c>
      <c r="G52" s="76">
        <v>0</v>
      </c>
      <c r="H52" s="77">
        <f t="shared" si="0"/>
        <v>63000000</v>
      </c>
      <c r="I52" s="77">
        <v>63000000</v>
      </c>
      <c r="J52" s="75">
        <v>0</v>
      </c>
      <c r="K52" s="78">
        <v>145000000</v>
      </c>
    </row>
    <row r="53" spans="2:11" ht="30" customHeight="1">
      <c r="B53" s="73" t="s">
        <v>37</v>
      </c>
      <c r="C53" s="65" t="s">
        <v>244</v>
      </c>
      <c r="D53" s="65" t="s">
        <v>244</v>
      </c>
      <c r="E53" s="74" t="s">
        <v>73</v>
      </c>
      <c r="F53" s="75">
        <v>7865000</v>
      </c>
      <c r="G53" s="76">
        <v>0</v>
      </c>
      <c r="H53" s="77">
        <f t="shared" si="0"/>
        <v>8605000</v>
      </c>
      <c r="I53" s="77">
        <v>8605000</v>
      </c>
      <c r="J53" s="75">
        <v>0</v>
      </c>
      <c r="K53" s="78">
        <v>0</v>
      </c>
    </row>
    <row r="54" spans="2:11" ht="30" customHeight="1">
      <c r="B54" s="73" t="s">
        <v>38</v>
      </c>
      <c r="C54" s="65" t="s">
        <v>244</v>
      </c>
      <c r="D54" s="65" t="s">
        <v>244</v>
      </c>
      <c r="E54" s="74" t="s">
        <v>74</v>
      </c>
      <c r="F54" s="75">
        <v>18660000</v>
      </c>
      <c r="G54" s="76">
        <v>18590000</v>
      </c>
      <c r="H54" s="77">
        <f t="shared" si="0"/>
        <v>70000</v>
      </c>
      <c r="I54" s="77">
        <v>18660000</v>
      </c>
      <c r="J54" s="75">
        <v>0</v>
      </c>
      <c r="K54" s="78">
        <v>0</v>
      </c>
    </row>
    <row r="55" spans="2:11" ht="30" customHeight="1" thickBot="1">
      <c r="B55" s="73" t="s">
        <v>39</v>
      </c>
      <c r="C55" s="65" t="s">
        <v>244</v>
      </c>
      <c r="D55" s="65" t="s">
        <v>244</v>
      </c>
      <c r="E55" s="74" t="s">
        <v>301</v>
      </c>
      <c r="F55" s="75">
        <v>5511382000</v>
      </c>
      <c r="G55" s="76">
        <v>4676382000</v>
      </c>
      <c r="H55" s="77">
        <f t="shared" si="0"/>
        <v>835000000</v>
      </c>
      <c r="I55" s="77">
        <v>5511382000</v>
      </c>
      <c r="J55" s="75">
        <v>0</v>
      </c>
      <c r="K55" s="78">
        <v>0</v>
      </c>
    </row>
    <row r="56" spans="1:11" ht="24.75" customHeight="1" hidden="1">
      <c r="A56" s="65" t="s">
        <v>258</v>
      </c>
      <c r="B56" s="73" t="s">
        <v>244</v>
      </c>
      <c r="C56" s="65" t="s">
        <v>244</v>
      </c>
      <c r="D56" s="65" t="s">
        <v>244</v>
      </c>
      <c r="E56" s="79" t="s">
        <v>244</v>
      </c>
      <c r="F56" s="80" t="s">
        <v>244</v>
      </c>
      <c r="G56" s="81" t="s">
        <v>244</v>
      </c>
      <c r="H56" s="82" t="s">
        <v>244</v>
      </c>
      <c r="I56" s="82" t="s">
        <v>244</v>
      </c>
      <c r="J56" s="82" t="s">
        <v>244</v>
      </c>
      <c r="K56" s="81" t="s">
        <v>244</v>
      </c>
    </row>
    <row r="57" spans="1:11" ht="6" customHeight="1" thickBot="1">
      <c r="A57" s="62" t="s">
        <v>258</v>
      </c>
      <c r="E57" s="83" t="s">
        <v>244</v>
      </c>
      <c r="F57" s="83" t="s">
        <v>244</v>
      </c>
      <c r="G57" s="83" t="s">
        <v>244</v>
      </c>
      <c r="H57" s="83" t="s">
        <v>244</v>
      </c>
      <c r="I57" s="83" t="s">
        <v>244</v>
      </c>
      <c r="J57" s="83" t="s">
        <v>244</v>
      </c>
      <c r="K57" s="83" t="s">
        <v>244</v>
      </c>
    </row>
    <row r="58" spans="2:11" ht="30" customHeight="1">
      <c r="B58" s="62">
        <v>40</v>
      </c>
      <c r="E58" s="84" t="s">
        <v>299</v>
      </c>
      <c r="F58" s="85">
        <v>15094765000</v>
      </c>
      <c r="G58" s="86">
        <v>11342742000</v>
      </c>
      <c r="H58" s="87">
        <f>I58-G58</f>
        <v>4120274000</v>
      </c>
      <c r="I58" s="87">
        <v>15463016000</v>
      </c>
      <c r="J58" s="85">
        <v>139650000</v>
      </c>
      <c r="K58" s="88">
        <v>2059893000</v>
      </c>
    </row>
    <row r="59" spans="2:11" ht="30" customHeight="1">
      <c r="B59" s="62">
        <v>38</v>
      </c>
      <c r="E59" s="90" t="s">
        <v>40</v>
      </c>
      <c r="F59" s="91">
        <v>11503927500</v>
      </c>
      <c r="G59" s="92">
        <v>10133486500</v>
      </c>
      <c r="H59" s="93">
        <f>I59-G59</f>
        <v>1363761000</v>
      </c>
      <c r="I59" s="93">
        <v>11497247500</v>
      </c>
      <c r="J59" s="91">
        <v>6680000</v>
      </c>
      <c r="K59" s="94">
        <v>316156475</v>
      </c>
    </row>
    <row r="60" spans="1:11" s="103" customFormat="1" ht="30" customHeight="1" thickBot="1">
      <c r="A60" s="58" t="s">
        <v>258</v>
      </c>
      <c r="B60" s="96" t="s">
        <v>244</v>
      </c>
      <c r="C60" s="96" t="s">
        <v>244</v>
      </c>
      <c r="D60" s="96" t="s">
        <v>244</v>
      </c>
      <c r="E60" s="97" t="s">
        <v>241</v>
      </c>
      <c r="F60" s="98">
        <f aca="true" t="shared" si="1" ref="F60:K60">F58+F59</f>
        <v>26598692500</v>
      </c>
      <c r="G60" s="99">
        <f t="shared" si="1"/>
        <v>21476228500</v>
      </c>
      <c r="H60" s="100">
        <f t="shared" si="1"/>
        <v>5484035000</v>
      </c>
      <c r="I60" s="100">
        <f t="shared" si="1"/>
        <v>26960263500</v>
      </c>
      <c r="J60" s="98">
        <f t="shared" si="1"/>
        <v>146330000</v>
      </c>
      <c r="K60" s="101">
        <f t="shared" si="1"/>
        <v>2376049475</v>
      </c>
    </row>
  </sheetData>
  <sheetProtection/>
  <mergeCells count="12">
    <mergeCell ref="I16:I17"/>
    <mergeCell ref="G15:I15"/>
    <mergeCell ref="J15:K15"/>
    <mergeCell ref="J16:J17"/>
    <mergeCell ref="K16:K17"/>
    <mergeCell ref="F14:K14"/>
    <mergeCell ref="E10:K10"/>
    <mergeCell ref="E11:K11"/>
    <mergeCell ref="F15:F17"/>
    <mergeCell ref="H16:H17"/>
    <mergeCell ref="G16:G17"/>
    <mergeCell ref="E15:E17"/>
  </mergeCells>
  <printOptions horizontalCentered="1" verticalCentered="1"/>
  <pageMargins left="0.58" right="0.63" top="0.39" bottom="0.6" header="0.26" footer="0.3937007874015748"/>
  <pageSetup firstPageNumber="1" useFirstPageNumber="1"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75" zoomScaleNormal="75" zoomScalePageLayoutView="0" workbookViewId="0" topLeftCell="E9">
      <selection activeCell="W19" sqref="W19"/>
    </sheetView>
  </sheetViews>
  <sheetFormatPr defaultColWidth="9.140625" defaultRowHeight="15" customHeight="1"/>
  <cols>
    <col min="1" max="1" width="15.140625" style="62" hidden="1" customWidth="1"/>
    <col min="2" max="2" width="10.7109375" style="62" hidden="1" customWidth="1"/>
    <col min="3" max="3" width="8.421875" style="62" hidden="1" customWidth="1"/>
    <col min="4" max="4" width="13.421875" style="62" hidden="1" customWidth="1"/>
    <col min="5" max="5" width="85.57421875" style="62" customWidth="1"/>
    <col min="6" max="7" width="23.28125" style="62" bestFit="1" customWidth="1"/>
    <col min="8" max="8" width="21.421875" style="62" bestFit="1" customWidth="1"/>
    <col min="9" max="9" width="23.28125" style="62" bestFit="1" customWidth="1"/>
    <col min="10" max="10" width="18.8515625" style="62" customWidth="1"/>
    <col min="11" max="11" width="21.421875" style="62" customWidth="1"/>
    <col min="12" max="244" width="9.140625" style="62" bestFit="1" customWidth="1"/>
    <col min="245" max="16384" width="9.140625" style="62" customWidth="1"/>
  </cols>
  <sheetData>
    <row r="1" spans="1:11" ht="15" hidden="1">
      <c r="A1" s="57" t="s">
        <v>242</v>
      </c>
      <c r="B1" s="58" t="s">
        <v>243</v>
      </c>
      <c r="C1" s="59" t="s">
        <v>244</v>
      </c>
      <c r="D1" s="60" t="s">
        <v>245</v>
      </c>
      <c r="E1" s="61" t="s">
        <v>246</v>
      </c>
      <c r="F1" s="61" t="s">
        <v>247</v>
      </c>
      <c r="G1" s="61" t="s">
        <v>304</v>
      </c>
      <c r="H1" s="61" t="s">
        <v>258</v>
      </c>
      <c r="I1" s="61" t="s">
        <v>304</v>
      </c>
      <c r="J1" s="61" t="s">
        <v>305</v>
      </c>
      <c r="K1" s="61" t="s">
        <v>305</v>
      </c>
    </row>
    <row r="2" spans="1:11" ht="15" hidden="1">
      <c r="A2" s="63" t="s">
        <v>248</v>
      </c>
      <c r="B2" s="58" t="s">
        <v>306</v>
      </c>
      <c r="C2" s="59" t="s">
        <v>249</v>
      </c>
      <c r="D2" s="60" t="s">
        <v>250</v>
      </c>
      <c r="E2" s="64" t="str">
        <f>ButceYil</f>
        <v>2011</v>
      </c>
      <c r="F2" s="64" t="str">
        <f>ButceYil</f>
        <v>2011</v>
      </c>
      <c r="G2" s="64" t="str">
        <f>ButceYil</f>
        <v>2011</v>
      </c>
      <c r="H2" s="64" t="s">
        <v>244</v>
      </c>
      <c r="I2" s="64" t="str">
        <f>ButceYil</f>
        <v>2011</v>
      </c>
      <c r="J2" s="64" t="str">
        <f>ButceYil</f>
        <v>2011</v>
      </c>
      <c r="K2" s="64" t="str">
        <f>ButceYil</f>
        <v>2011</v>
      </c>
    </row>
    <row r="3" spans="1:11" ht="15" hidden="1">
      <c r="A3" s="63" t="s">
        <v>251</v>
      </c>
      <c r="B3" s="58" t="s">
        <v>1</v>
      </c>
      <c r="C3" s="59" t="s">
        <v>252</v>
      </c>
      <c r="D3" s="60" t="s">
        <v>253</v>
      </c>
      <c r="F3" s="64">
        <f>Asama+10</f>
        <v>13</v>
      </c>
      <c r="G3" s="64">
        <f>Asama+10</f>
        <v>13</v>
      </c>
      <c r="H3" s="64" t="s">
        <v>244</v>
      </c>
      <c r="I3" s="64">
        <f>Asama+10</f>
        <v>13</v>
      </c>
      <c r="J3" s="64">
        <f>Asama+10</f>
        <v>13</v>
      </c>
      <c r="K3" s="64">
        <f>Asama+10</f>
        <v>13</v>
      </c>
    </row>
    <row r="4" spans="1:11" ht="15" hidden="1">
      <c r="A4" s="63" t="s">
        <v>254</v>
      </c>
      <c r="B4" s="59" t="s">
        <v>243</v>
      </c>
      <c r="C4" s="59" t="s">
        <v>244</v>
      </c>
      <c r="D4" s="60" t="s">
        <v>256</v>
      </c>
      <c r="F4" s="61" t="s">
        <v>244</v>
      </c>
      <c r="G4" s="65" t="s">
        <v>307</v>
      </c>
      <c r="H4" s="65" t="s">
        <v>244</v>
      </c>
      <c r="I4" s="65" t="s">
        <v>244</v>
      </c>
      <c r="K4" s="65" t="s">
        <v>244</v>
      </c>
    </row>
    <row r="5" spans="1:11" ht="15" hidden="1">
      <c r="A5" s="59" t="s">
        <v>244</v>
      </c>
      <c r="B5" s="59" t="s">
        <v>244</v>
      </c>
      <c r="C5" s="59" t="s">
        <v>244</v>
      </c>
      <c r="D5" s="60" t="s">
        <v>308</v>
      </c>
      <c r="F5" s="61" t="s">
        <v>244</v>
      </c>
      <c r="G5" s="65" t="s">
        <v>244</v>
      </c>
      <c r="H5" s="65" t="s">
        <v>244</v>
      </c>
      <c r="I5" s="65" t="s">
        <v>244</v>
      </c>
      <c r="J5" s="64">
        <v>5</v>
      </c>
      <c r="K5" s="65" t="s">
        <v>306</v>
      </c>
    </row>
    <row r="6" spans="1:11" ht="15" hidden="1">
      <c r="A6" s="66" t="s">
        <v>244</v>
      </c>
      <c r="B6" s="66" t="s">
        <v>244</v>
      </c>
      <c r="C6" s="66" t="s">
        <v>244</v>
      </c>
      <c r="D6" s="61" t="s">
        <v>244</v>
      </c>
      <c r="F6" s="66" t="s">
        <v>244</v>
      </c>
      <c r="G6" s="66" t="s">
        <v>244</v>
      </c>
      <c r="H6" s="66" t="s">
        <v>244</v>
      </c>
      <c r="I6" s="66" t="s">
        <v>244</v>
      </c>
      <c r="J6" s="66" t="s">
        <v>244</v>
      </c>
      <c r="K6" s="66" t="s">
        <v>244</v>
      </c>
    </row>
    <row r="7" spans="1:11" ht="15" hidden="1">
      <c r="A7" s="66" t="s">
        <v>310</v>
      </c>
      <c r="B7" s="66" t="s">
        <v>244</v>
      </c>
      <c r="C7" s="66" t="s">
        <v>244</v>
      </c>
      <c r="D7" s="66" t="s">
        <v>244</v>
      </c>
      <c r="E7" s="66" t="s">
        <v>244</v>
      </c>
      <c r="F7" s="66" t="s">
        <v>244</v>
      </c>
      <c r="G7" s="66" t="s">
        <v>244</v>
      </c>
      <c r="H7" s="66" t="s">
        <v>244</v>
      </c>
      <c r="I7" s="66" t="s">
        <v>244</v>
      </c>
      <c r="J7" s="66" t="s">
        <v>244</v>
      </c>
      <c r="K7" s="66" t="s">
        <v>244</v>
      </c>
    </row>
    <row r="8" spans="1:11" ht="19.5" customHeight="1" hidden="1">
      <c r="A8" s="59" t="s">
        <v>244</v>
      </c>
      <c r="B8" s="59" t="s">
        <v>244</v>
      </c>
      <c r="C8" s="59" t="s">
        <v>244</v>
      </c>
      <c r="D8" s="59" t="s">
        <v>244</v>
      </c>
      <c r="E8" s="63" t="s">
        <v>244</v>
      </c>
      <c r="F8" s="63" t="s">
        <v>244</v>
      </c>
      <c r="G8" s="63" t="s">
        <v>244</v>
      </c>
      <c r="H8" s="63" t="s">
        <v>244</v>
      </c>
      <c r="I8" s="63" t="s">
        <v>244</v>
      </c>
      <c r="J8" s="63" t="s">
        <v>244</v>
      </c>
      <c r="K8" s="63" t="s">
        <v>244</v>
      </c>
    </row>
    <row r="9" spans="1:11" ht="19.5" customHeight="1">
      <c r="A9" s="59" t="s">
        <v>244</v>
      </c>
      <c r="B9" s="59" t="s">
        <v>244</v>
      </c>
      <c r="C9" s="59" t="s">
        <v>244</v>
      </c>
      <c r="D9" s="59" t="s">
        <v>244</v>
      </c>
      <c r="E9" s="60" t="s">
        <v>244</v>
      </c>
      <c r="F9" s="60" t="s">
        <v>244</v>
      </c>
      <c r="G9" s="60" t="s">
        <v>244</v>
      </c>
      <c r="H9" s="60" t="s">
        <v>244</v>
      </c>
      <c r="I9" s="60" t="s">
        <v>244</v>
      </c>
      <c r="J9" s="60" t="s">
        <v>244</v>
      </c>
      <c r="K9" s="60" t="s">
        <v>244</v>
      </c>
    </row>
    <row r="10" spans="1:11" ht="19.5" customHeight="1">
      <c r="A10" s="59" t="s">
        <v>244</v>
      </c>
      <c r="B10" s="59" t="s">
        <v>244</v>
      </c>
      <c r="C10" s="59" t="s">
        <v>244</v>
      </c>
      <c r="D10" s="59" t="s">
        <v>244</v>
      </c>
      <c r="E10" s="176" t="s">
        <v>323</v>
      </c>
      <c r="F10" s="176" t="s">
        <v>244</v>
      </c>
      <c r="G10" s="176" t="s">
        <v>244</v>
      </c>
      <c r="H10" s="176" t="s">
        <v>244</v>
      </c>
      <c r="I10" s="176" t="s">
        <v>244</v>
      </c>
      <c r="J10" s="176" t="s">
        <v>244</v>
      </c>
      <c r="K10" s="176" t="s">
        <v>244</v>
      </c>
    </row>
    <row r="11" spans="1:11" ht="19.5" customHeight="1">
      <c r="A11" s="59" t="s">
        <v>244</v>
      </c>
      <c r="B11" s="59" t="s">
        <v>244</v>
      </c>
      <c r="C11" s="59" t="s">
        <v>244</v>
      </c>
      <c r="D11" s="59" t="s">
        <v>244</v>
      </c>
      <c r="E11" s="176" t="s">
        <v>324</v>
      </c>
      <c r="F11" s="176" t="s">
        <v>244</v>
      </c>
      <c r="G11" s="176" t="s">
        <v>244</v>
      </c>
      <c r="H11" s="176" t="s">
        <v>244</v>
      </c>
      <c r="I11" s="176" t="s">
        <v>244</v>
      </c>
      <c r="J11" s="176" t="s">
        <v>244</v>
      </c>
      <c r="K11" s="176" t="s">
        <v>244</v>
      </c>
    </row>
    <row r="12" spans="1:11" ht="19.5" customHeight="1">
      <c r="A12" s="59"/>
      <c r="B12" s="59"/>
      <c r="C12" s="59"/>
      <c r="D12" s="59"/>
      <c r="E12" s="104"/>
      <c r="F12" s="104"/>
      <c r="G12" s="104"/>
      <c r="H12" s="104"/>
      <c r="I12" s="104"/>
      <c r="J12" s="104"/>
      <c r="K12" s="104"/>
    </row>
    <row r="13" spans="1:11" ht="19.5" customHeight="1" thickBot="1">
      <c r="A13" s="59" t="s">
        <v>244</v>
      </c>
      <c r="B13" s="59" t="s">
        <v>244</v>
      </c>
      <c r="C13" s="59" t="s">
        <v>244</v>
      </c>
      <c r="D13" s="59" t="s">
        <v>244</v>
      </c>
      <c r="E13" s="59" t="s">
        <v>244</v>
      </c>
      <c r="F13" s="59" t="s">
        <v>244</v>
      </c>
      <c r="G13" s="59" t="s">
        <v>244</v>
      </c>
      <c r="H13" s="59" t="s">
        <v>244</v>
      </c>
      <c r="I13" s="59" t="s">
        <v>244</v>
      </c>
      <c r="J13" s="59" t="s">
        <v>244</v>
      </c>
      <c r="K13" s="60" t="str">
        <f>IF(ButceYil&gt;2008,"TL","YTL")</f>
        <v>TL</v>
      </c>
    </row>
    <row r="14" spans="1:11" ht="19.5" customHeight="1" thickBot="1">
      <c r="A14" s="59" t="s">
        <v>244</v>
      </c>
      <c r="B14" s="59" t="s">
        <v>244</v>
      </c>
      <c r="C14" s="59" t="s">
        <v>244</v>
      </c>
      <c r="D14" s="59" t="s">
        <v>244</v>
      </c>
      <c r="E14" s="67" t="s">
        <v>244</v>
      </c>
      <c r="F14" s="173">
        <f>ButceYil+1</f>
        <v>2012</v>
      </c>
      <c r="G14" s="174" t="s">
        <v>244</v>
      </c>
      <c r="H14" s="174" t="s">
        <v>244</v>
      </c>
      <c r="I14" s="174" t="s">
        <v>244</v>
      </c>
      <c r="J14" s="174" t="s">
        <v>244</v>
      </c>
      <c r="K14" s="175" t="s">
        <v>244</v>
      </c>
    </row>
    <row r="15" spans="1:11" ht="19.5" customHeight="1" thickBot="1">
      <c r="A15" s="59" t="s">
        <v>244</v>
      </c>
      <c r="B15" s="59" t="s">
        <v>244</v>
      </c>
      <c r="C15" s="59" t="s">
        <v>244</v>
      </c>
      <c r="D15" s="59" t="s">
        <v>244</v>
      </c>
      <c r="E15" s="182" t="s">
        <v>0</v>
      </c>
      <c r="F15" s="170" t="s">
        <v>312</v>
      </c>
      <c r="G15" s="185" t="s">
        <v>313</v>
      </c>
      <c r="H15" s="186" t="s">
        <v>244</v>
      </c>
      <c r="I15" s="187" t="s">
        <v>244</v>
      </c>
      <c r="J15" s="168" t="s">
        <v>314</v>
      </c>
      <c r="K15" s="169" t="s">
        <v>244</v>
      </c>
    </row>
    <row r="16" spans="1:11" ht="19.5" customHeight="1">
      <c r="A16" s="59" t="s">
        <v>244</v>
      </c>
      <c r="B16" s="59" t="s">
        <v>244</v>
      </c>
      <c r="C16" s="59" t="s">
        <v>244</v>
      </c>
      <c r="D16" s="59" t="s">
        <v>244</v>
      </c>
      <c r="E16" s="183" t="s">
        <v>244</v>
      </c>
      <c r="F16" s="177" t="s">
        <v>244</v>
      </c>
      <c r="G16" s="180" t="s">
        <v>315</v>
      </c>
      <c r="H16" s="178" t="s">
        <v>316</v>
      </c>
      <c r="I16" s="170" t="s">
        <v>317</v>
      </c>
      <c r="J16" s="170" t="s">
        <v>318</v>
      </c>
      <c r="K16" s="169" t="s">
        <v>319</v>
      </c>
    </row>
    <row r="17" spans="3:11" ht="19.5" customHeight="1" thickBot="1">
      <c r="C17" s="60" t="s">
        <v>244</v>
      </c>
      <c r="D17" s="60" t="s">
        <v>244</v>
      </c>
      <c r="E17" s="184" t="s">
        <v>244</v>
      </c>
      <c r="F17" s="171" t="s">
        <v>244</v>
      </c>
      <c r="G17" s="181" t="s">
        <v>244</v>
      </c>
      <c r="H17" s="179" t="s">
        <v>244</v>
      </c>
      <c r="I17" s="171" t="s">
        <v>244</v>
      </c>
      <c r="J17" s="171" t="s">
        <v>244</v>
      </c>
      <c r="K17" s="172" t="s">
        <v>244</v>
      </c>
    </row>
    <row r="18" spans="1:11" ht="24.75" customHeight="1" hidden="1">
      <c r="A18" s="60" t="s">
        <v>245</v>
      </c>
      <c r="B18" s="60" t="s">
        <v>257</v>
      </c>
      <c r="C18" s="65" t="s">
        <v>244</v>
      </c>
      <c r="D18" s="65" t="s">
        <v>244</v>
      </c>
      <c r="E18" s="68" t="s">
        <v>244</v>
      </c>
      <c r="F18" s="69" t="s">
        <v>244</v>
      </c>
      <c r="G18" s="70" t="s">
        <v>244</v>
      </c>
      <c r="H18" s="71" t="s">
        <v>244</v>
      </c>
      <c r="I18" s="71" t="s">
        <v>244</v>
      </c>
      <c r="J18" s="69" t="s">
        <v>244</v>
      </c>
      <c r="K18" s="72" t="s">
        <v>244</v>
      </c>
    </row>
    <row r="19" spans="1:11" ht="30" customHeight="1">
      <c r="A19" s="65" t="s">
        <v>244</v>
      </c>
      <c r="B19" s="73" t="s">
        <v>3</v>
      </c>
      <c r="C19" s="65" t="s">
        <v>244</v>
      </c>
      <c r="D19" s="65" t="s">
        <v>244</v>
      </c>
      <c r="E19" s="74" t="s">
        <v>41</v>
      </c>
      <c r="F19" s="75">
        <v>168862000</v>
      </c>
      <c r="G19" s="76">
        <v>0</v>
      </c>
      <c r="H19" s="77">
        <f aca="true" t="shared" si="0" ref="H19:H55">I19-G19</f>
        <v>187434000</v>
      </c>
      <c r="I19" s="77">
        <v>187434000</v>
      </c>
      <c r="J19" s="75">
        <v>0</v>
      </c>
      <c r="K19" s="78">
        <v>215000000</v>
      </c>
    </row>
    <row r="20" spans="2:11" ht="30" customHeight="1">
      <c r="B20" s="73" t="s">
        <v>4</v>
      </c>
      <c r="C20" s="65" t="s">
        <v>244</v>
      </c>
      <c r="D20" s="65" t="s">
        <v>244</v>
      </c>
      <c r="E20" s="74" t="s">
        <v>42</v>
      </c>
      <c r="F20" s="75">
        <v>8313000</v>
      </c>
      <c r="G20" s="76">
        <v>8255000</v>
      </c>
      <c r="H20" s="77">
        <f t="shared" si="0"/>
        <v>58000</v>
      </c>
      <c r="I20" s="77">
        <v>8313000</v>
      </c>
      <c r="J20" s="75">
        <v>0</v>
      </c>
      <c r="K20" s="78">
        <v>0</v>
      </c>
    </row>
    <row r="21" spans="2:11" ht="30" customHeight="1">
      <c r="B21" s="73" t="s">
        <v>5</v>
      </c>
      <c r="C21" s="65" t="s">
        <v>244</v>
      </c>
      <c r="D21" s="65" t="s">
        <v>244</v>
      </c>
      <c r="E21" s="74" t="s">
        <v>43</v>
      </c>
      <c r="F21" s="75">
        <v>2252000</v>
      </c>
      <c r="G21" s="76">
        <v>2068000</v>
      </c>
      <c r="H21" s="77">
        <f t="shared" si="0"/>
        <v>184000</v>
      </c>
      <c r="I21" s="77">
        <v>2252000</v>
      </c>
      <c r="J21" s="75">
        <v>0</v>
      </c>
      <c r="K21" s="78">
        <v>0</v>
      </c>
    </row>
    <row r="22" spans="2:11" ht="30" customHeight="1">
      <c r="B22" s="73" t="s">
        <v>6</v>
      </c>
      <c r="C22" s="65" t="s">
        <v>244</v>
      </c>
      <c r="D22" s="65" t="s">
        <v>244</v>
      </c>
      <c r="E22" s="74" t="s">
        <v>44</v>
      </c>
      <c r="F22" s="75">
        <v>3206000</v>
      </c>
      <c r="G22" s="76">
        <v>3056000</v>
      </c>
      <c r="H22" s="77">
        <f t="shared" si="0"/>
        <v>150000</v>
      </c>
      <c r="I22" s="77">
        <v>3206000</v>
      </c>
      <c r="J22" s="75">
        <v>0</v>
      </c>
      <c r="K22" s="78">
        <v>0</v>
      </c>
    </row>
    <row r="23" spans="2:11" ht="30" customHeight="1">
      <c r="B23" s="73" t="s">
        <v>7</v>
      </c>
      <c r="C23" s="65" t="s">
        <v>244</v>
      </c>
      <c r="D23" s="65" t="s">
        <v>244</v>
      </c>
      <c r="E23" s="74" t="s">
        <v>45</v>
      </c>
      <c r="F23" s="75">
        <v>13898000</v>
      </c>
      <c r="G23" s="76">
        <v>0</v>
      </c>
      <c r="H23" s="77">
        <f t="shared" si="0"/>
        <v>110565000</v>
      </c>
      <c r="I23" s="77">
        <v>110565000</v>
      </c>
      <c r="J23" s="75">
        <v>0</v>
      </c>
      <c r="K23" s="78">
        <v>0</v>
      </c>
    </row>
    <row r="24" spans="2:11" ht="30" customHeight="1">
      <c r="B24" s="73" t="s">
        <v>8</v>
      </c>
      <c r="C24" s="65" t="s">
        <v>244</v>
      </c>
      <c r="D24" s="65" t="s">
        <v>244</v>
      </c>
      <c r="E24" s="74" t="s">
        <v>46</v>
      </c>
      <c r="F24" s="75">
        <v>7353000</v>
      </c>
      <c r="G24" s="76">
        <v>0</v>
      </c>
      <c r="H24" s="77">
        <f t="shared" si="0"/>
        <v>100035000</v>
      </c>
      <c r="I24" s="77">
        <v>100035000</v>
      </c>
      <c r="J24" s="75">
        <v>0</v>
      </c>
      <c r="K24" s="78">
        <v>0</v>
      </c>
    </row>
    <row r="25" spans="2:11" ht="30" customHeight="1">
      <c r="B25" s="73" t="s">
        <v>9</v>
      </c>
      <c r="C25" s="65" t="s">
        <v>244</v>
      </c>
      <c r="D25" s="65" t="s">
        <v>244</v>
      </c>
      <c r="E25" s="74" t="s">
        <v>47</v>
      </c>
      <c r="F25" s="75">
        <v>9647000</v>
      </c>
      <c r="G25" s="76">
        <v>8555000</v>
      </c>
      <c r="H25" s="77">
        <f t="shared" si="0"/>
        <v>842000</v>
      </c>
      <c r="I25" s="77">
        <v>9397000</v>
      </c>
      <c r="J25" s="75">
        <v>250000</v>
      </c>
      <c r="K25" s="78">
        <v>300000</v>
      </c>
    </row>
    <row r="26" spans="2:11" ht="30" customHeight="1">
      <c r="B26" s="73" t="s">
        <v>10</v>
      </c>
      <c r="C26" s="65" t="s">
        <v>244</v>
      </c>
      <c r="D26" s="65" t="s">
        <v>244</v>
      </c>
      <c r="E26" s="74" t="s">
        <v>48</v>
      </c>
      <c r="F26" s="75">
        <v>1590957000</v>
      </c>
      <c r="G26" s="76">
        <v>1380357000</v>
      </c>
      <c r="H26" s="77">
        <f t="shared" si="0"/>
        <v>210600000</v>
      </c>
      <c r="I26" s="77">
        <v>1590957000</v>
      </c>
      <c r="J26" s="75">
        <v>0</v>
      </c>
      <c r="K26" s="78">
        <v>0</v>
      </c>
    </row>
    <row r="27" spans="2:11" ht="30" customHeight="1">
      <c r="B27" s="73" t="s">
        <v>11</v>
      </c>
      <c r="C27" s="65" t="s">
        <v>244</v>
      </c>
      <c r="D27" s="65" t="s">
        <v>244</v>
      </c>
      <c r="E27" s="74" t="s">
        <v>49</v>
      </c>
      <c r="F27" s="75">
        <v>10773000</v>
      </c>
      <c r="G27" s="76">
        <v>10518000</v>
      </c>
      <c r="H27" s="77">
        <f t="shared" si="0"/>
        <v>105000</v>
      </c>
      <c r="I27" s="77">
        <v>10623000</v>
      </c>
      <c r="J27" s="75">
        <v>150000</v>
      </c>
      <c r="K27" s="78">
        <v>200000</v>
      </c>
    </row>
    <row r="28" spans="2:11" ht="30" customHeight="1">
      <c r="B28" s="73" t="s">
        <v>12</v>
      </c>
      <c r="C28" s="65" t="s">
        <v>244</v>
      </c>
      <c r="D28" s="65" t="s">
        <v>244</v>
      </c>
      <c r="E28" s="74" t="s">
        <v>50</v>
      </c>
      <c r="F28" s="75">
        <v>11219000</v>
      </c>
      <c r="G28" s="76">
        <v>10482000</v>
      </c>
      <c r="H28" s="77">
        <f t="shared" si="0"/>
        <v>737000</v>
      </c>
      <c r="I28" s="77">
        <v>11219000</v>
      </c>
      <c r="J28" s="75">
        <v>0</v>
      </c>
      <c r="K28" s="78">
        <v>0</v>
      </c>
    </row>
    <row r="29" spans="2:11" ht="30" customHeight="1">
      <c r="B29" s="73" t="s">
        <v>13</v>
      </c>
      <c r="C29" s="65" t="s">
        <v>244</v>
      </c>
      <c r="D29" s="65" t="s">
        <v>244</v>
      </c>
      <c r="E29" s="74" t="s">
        <v>51</v>
      </c>
      <c r="F29" s="75">
        <v>3709199000</v>
      </c>
      <c r="G29" s="76">
        <v>2696499000</v>
      </c>
      <c r="H29" s="77">
        <f t="shared" si="0"/>
        <v>947700000</v>
      </c>
      <c r="I29" s="77">
        <v>3644199000</v>
      </c>
      <c r="J29" s="75">
        <v>65000000</v>
      </c>
      <c r="K29" s="78">
        <v>140000000</v>
      </c>
    </row>
    <row r="30" spans="2:11" ht="30" customHeight="1">
      <c r="B30" s="73" t="s">
        <v>14</v>
      </c>
      <c r="C30" s="65" t="s">
        <v>244</v>
      </c>
      <c r="D30" s="65" t="s">
        <v>244</v>
      </c>
      <c r="E30" s="74" t="s">
        <v>52</v>
      </c>
      <c r="F30" s="75">
        <v>423009000</v>
      </c>
      <c r="G30" s="76">
        <v>399009000</v>
      </c>
      <c r="H30" s="77">
        <f t="shared" si="0"/>
        <v>24000000</v>
      </c>
      <c r="I30" s="77">
        <v>423009000</v>
      </c>
      <c r="J30" s="75">
        <v>0</v>
      </c>
      <c r="K30" s="78">
        <v>0</v>
      </c>
    </row>
    <row r="31" spans="2:11" ht="30" customHeight="1">
      <c r="B31" s="73" t="s">
        <v>15</v>
      </c>
      <c r="C31" s="65" t="s">
        <v>244</v>
      </c>
      <c r="D31" s="65" t="s">
        <v>244</v>
      </c>
      <c r="E31" s="74" t="s">
        <v>53</v>
      </c>
      <c r="F31" s="75">
        <v>143676050</v>
      </c>
      <c r="G31" s="76">
        <v>138200050</v>
      </c>
      <c r="H31" s="77">
        <f t="shared" si="0"/>
        <v>5476000</v>
      </c>
      <c r="I31" s="77">
        <v>143676050</v>
      </c>
      <c r="J31" s="75">
        <v>0</v>
      </c>
      <c r="K31" s="78">
        <v>0</v>
      </c>
    </row>
    <row r="32" spans="2:11" ht="30" customHeight="1">
      <c r="B32" s="73" t="s">
        <v>16</v>
      </c>
      <c r="C32" s="65" t="s">
        <v>244</v>
      </c>
      <c r="D32" s="65" t="s">
        <v>244</v>
      </c>
      <c r="E32" s="74" t="s">
        <v>54</v>
      </c>
      <c r="F32" s="75">
        <v>179514100</v>
      </c>
      <c r="G32" s="76">
        <v>176250100</v>
      </c>
      <c r="H32" s="77">
        <f t="shared" si="0"/>
        <v>3264000</v>
      </c>
      <c r="I32" s="77">
        <v>179514100</v>
      </c>
      <c r="J32" s="75">
        <v>0</v>
      </c>
      <c r="K32" s="78">
        <v>0</v>
      </c>
    </row>
    <row r="33" spans="2:11" ht="30" customHeight="1">
      <c r="B33" s="73" t="s">
        <v>17</v>
      </c>
      <c r="C33" s="65" t="s">
        <v>244</v>
      </c>
      <c r="D33" s="65" t="s">
        <v>244</v>
      </c>
      <c r="E33" s="74" t="s">
        <v>55</v>
      </c>
      <c r="F33" s="75">
        <v>1090212000</v>
      </c>
      <c r="G33" s="76">
        <v>752782000</v>
      </c>
      <c r="H33" s="77">
        <f t="shared" si="0"/>
        <v>326430000</v>
      </c>
      <c r="I33" s="77">
        <v>1079212000</v>
      </c>
      <c r="J33" s="75">
        <v>11000000</v>
      </c>
      <c r="K33" s="78">
        <v>29005000</v>
      </c>
    </row>
    <row r="34" spans="2:11" ht="30" customHeight="1">
      <c r="B34" s="73" t="s">
        <v>18</v>
      </c>
      <c r="C34" s="65" t="s">
        <v>244</v>
      </c>
      <c r="D34" s="65" t="s">
        <v>244</v>
      </c>
      <c r="E34" s="74" t="s">
        <v>56</v>
      </c>
      <c r="F34" s="75">
        <v>393974000</v>
      </c>
      <c r="G34" s="76">
        <v>0</v>
      </c>
      <c r="H34" s="77">
        <f t="shared" si="0"/>
        <v>535977000</v>
      </c>
      <c r="I34" s="77">
        <v>535977000</v>
      </c>
      <c r="J34" s="75">
        <v>7000000</v>
      </c>
      <c r="K34" s="78">
        <v>40000000</v>
      </c>
    </row>
    <row r="35" spans="2:11" ht="30" customHeight="1">
      <c r="B35" s="73" t="s">
        <v>19</v>
      </c>
      <c r="C35" s="65" t="s">
        <v>244</v>
      </c>
      <c r="D35" s="65" t="s">
        <v>244</v>
      </c>
      <c r="E35" s="74" t="s">
        <v>300</v>
      </c>
      <c r="F35" s="75">
        <v>113793000</v>
      </c>
      <c r="G35" s="76">
        <v>0</v>
      </c>
      <c r="H35" s="77">
        <f t="shared" si="0"/>
        <v>131625000</v>
      </c>
      <c r="I35" s="77">
        <v>131625000</v>
      </c>
      <c r="J35" s="75">
        <v>0</v>
      </c>
      <c r="K35" s="78">
        <v>28002500</v>
      </c>
    </row>
    <row r="36" spans="2:11" ht="30" customHeight="1">
      <c r="B36" s="73" t="s">
        <v>20</v>
      </c>
      <c r="C36" s="65" t="s">
        <v>244</v>
      </c>
      <c r="D36" s="65" t="s">
        <v>244</v>
      </c>
      <c r="E36" s="74" t="s">
        <v>57</v>
      </c>
      <c r="F36" s="75">
        <v>7367450</v>
      </c>
      <c r="G36" s="76">
        <v>0</v>
      </c>
      <c r="H36" s="77">
        <f t="shared" si="0"/>
        <v>17375000</v>
      </c>
      <c r="I36" s="77">
        <v>17375000</v>
      </c>
      <c r="J36" s="75">
        <v>0</v>
      </c>
      <c r="K36" s="78">
        <v>17001000</v>
      </c>
    </row>
    <row r="37" spans="2:11" ht="30" customHeight="1">
      <c r="B37" s="73" t="s">
        <v>21</v>
      </c>
      <c r="C37" s="65" t="s">
        <v>244</v>
      </c>
      <c r="D37" s="65" t="s">
        <v>244</v>
      </c>
      <c r="E37" s="74" t="s">
        <v>58</v>
      </c>
      <c r="F37" s="75">
        <v>200769000</v>
      </c>
      <c r="G37" s="76">
        <v>0</v>
      </c>
      <c r="H37" s="77">
        <f t="shared" si="0"/>
        <v>241953550</v>
      </c>
      <c r="I37" s="77">
        <v>241953550</v>
      </c>
      <c r="J37" s="75">
        <v>0</v>
      </c>
      <c r="K37" s="78">
        <v>674500000</v>
      </c>
    </row>
    <row r="38" spans="2:11" ht="30" customHeight="1">
      <c r="B38" s="73" t="s">
        <v>22</v>
      </c>
      <c r="C38" s="65" t="s">
        <v>244</v>
      </c>
      <c r="D38" s="65" t="s">
        <v>244</v>
      </c>
      <c r="E38" s="74" t="s">
        <v>59</v>
      </c>
      <c r="F38" s="75">
        <v>15955000</v>
      </c>
      <c r="G38" s="76">
        <v>8937000</v>
      </c>
      <c r="H38" s="77">
        <f t="shared" si="0"/>
        <v>6318000</v>
      </c>
      <c r="I38" s="77">
        <v>15255000</v>
      </c>
      <c r="J38" s="75">
        <v>700000</v>
      </c>
      <c r="K38" s="78">
        <v>1000000</v>
      </c>
    </row>
    <row r="39" spans="2:11" ht="30" customHeight="1">
      <c r="B39" s="73" t="s">
        <v>23</v>
      </c>
      <c r="C39" s="65" t="s">
        <v>244</v>
      </c>
      <c r="D39" s="65" t="s">
        <v>244</v>
      </c>
      <c r="E39" s="74" t="s">
        <v>60</v>
      </c>
      <c r="F39" s="75">
        <v>37959000</v>
      </c>
      <c r="G39" s="76">
        <v>0</v>
      </c>
      <c r="H39" s="77">
        <f t="shared" si="0"/>
        <v>124254000</v>
      </c>
      <c r="I39" s="77">
        <v>124254000</v>
      </c>
      <c r="J39" s="75">
        <v>0</v>
      </c>
      <c r="K39" s="78">
        <v>378000000</v>
      </c>
    </row>
    <row r="40" spans="2:11" ht="30" customHeight="1">
      <c r="B40" s="73" t="s">
        <v>24</v>
      </c>
      <c r="C40" s="65" t="s">
        <v>244</v>
      </c>
      <c r="D40" s="65" t="s">
        <v>244</v>
      </c>
      <c r="E40" s="74" t="s">
        <v>61</v>
      </c>
      <c r="F40" s="75">
        <v>2647000</v>
      </c>
      <c r="G40" s="76">
        <v>717000</v>
      </c>
      <c r="H40" s="77">
        <f t="shared" si="0"/>
        <v>1580000</v>
      </c>
      <c r="I40" s="77">
        <v>2297000</v>
      </c>
      <c r="J40" s="75">
        <v>350000</v>
      </c>
      <c r="K40" s="78">
        <v>350000</v>
      </c>
    </row>
    <row r="41" spans="2:11" ht="30" customHeight="1">
      <c r="B41" s="73" t="s">
        <v>25</v>
      </c>
      <c r="C41" s="65" t="s">
        <v>244</v>
      </c>
      <c r="D41" s="65" t="s">
        <v>244</v>
      </c>
      <c r="E41" s="74" t="s">
        <v>62</v>
      </c>
      <c r="F41" s="75">
        <v>98427000</v>
      </c>
      <c r="G41" s="76">
        <v>85791000</v>
      </c>
      <c r="H41" s="77">
        <f t="shared" si="0"/>
        <v>12636000</v>
      </c>
      <c r="I41" s="77">
        <v>98427000</v>
      </c>
      <c r="J41" s="75">
        <v>0</v>
      </c>
      <c r="K41" s="78">
        <v>0</v>
      </c>
    </row>
    <row r="42" spans="2:11" ht="30" customHeight="1">
      <c r="B42" s="73" t="s">
        <v>26</v>
      </c>
      <c r="C42" s="65" t="s">
        <v>244</v>
      </c>
      <c r="D42" s="65" t="s">
        <v>244</v>
      </c>
      <c r="E42" s="74" t="s">
        <v>63</v>
      </c>
      <c r="F42" s="75">
        <v>33195000</v>
      </c>
      <c r="G42" s="76">
        <v>0</v>
      </c>
      <c r="H42" s="77">
        <f t="shared" si="0"/>
        <v>33195000</v>
      </c>
      <c r="I42" s="77">
        <v>33195000</v>
      </c>
      <c r="J42" s="75">
        <v>0</v>
      </c>
      <c r="K42" s="78">
        <v>0</v>
      </c>
    </row>
    <row r="43" spans="2:11" ht="30" customHeight="1">
      <c r="B43" s="73" t="s">
        <v>27</v>
      </c>
      <c r="C43" s="65" t="s">
        <v>244</v>
      </c>
      <c r="D43" s="65" t="s">
        <v>244</v>
      </c>
      <c r="E43" s="74" t="s">
        <v>303</v>
      </c>
      <c r="F43" s="75">
        <v>408638000</v>
      </c>
      <c r="G43" s="76">
        <v>253868000</v>
      </c>
      <c r="H43" s="77">
        <f t="shared" si="0"/>
        <v>94770000</v>
      </c>
      <c r="I43" s="77">
        <v>348638000</v>
      </c>
      <c r="J43" s="75">
        <v>60000000</v>
      </c>
      <c r="K43" s="78">
        <v>90000000</v>
      </c>
    </row>
    <row r="44" spans="2:11" ht="30" customHeight="1">
      <c r="B44" s="73" t="s">
        <v>28</v>
      </c>
      <c r="C44" s="65" t="s">
        <v>244</v>
      </c>
      <c r="D44" s="65" t="s">
        <v>244</v>
      </c>
      <c r="E44" s="74" t="s">
        <v>64</v>
      </c>
      <c r="F44" s="75">
        <v>18232000</v>
      </c>
      <c r="G44" s="76">
        <v>12453000</v>
      </c>
      <c r="H44" s="77">
        <f t="shared" si="0"/>
        <v>4779000</v>
      </c>
      <c r="I44" s="77">
        <v>17232000</v>
      </c>
      <c r="J44" s="75">
        <v>1000000</v>
      </c>
      <c r="K44" s="78">
        <v>1000000</v>
      </c>
    </row>
    <row r="45" spans="2:11" ht="30" customHeight="1">
      <c r="B45" s="73" t="s">
        <v>29</v>
      </c>
      <c r="C45" s="65" t="s">
        <v>244</v>
      </c>
      <c r="D45" s="65" t="s">
        <v>244</v>
      </c>
      <c r="E45" s="74" t="s">
        <v>65</v>
      </c>
      <c r="F45" s="75">
        <v>79035000</v>
      </c>
      <c r="G45" s="76">
        <v>78930000</v>
      </c>
      <c r="H45" s="77">
        <f t="shared" si="0"/>
        <v>105000</v>
      </c>
      <c r="I45" s="77">
        <v>79035000</v>
      </c>
      <c r="J45" s="75">
        <v>0</v>
      </c>
      <c r="K45" s="78">
        <v>10000000</v>
      </c>
    </row>
    <row r="46" spans="2:11" ht="30" customHeight="1">
      <c r="B46" s="73" t="s">
        <v>30</v>
      </c>
      <c r="C46" s="65" t="s">
        <v>244</v>
      </c>
      <c r="D46" s="65" t="s">
        <v>244</v>
      </c>
      <c r="E46" s="74" t="s">
        <v>66</v>
      </c>
      <c r="F46" s="75">
        <v>40964000</v>
      </c>
      <c r="G46" s="76">
        <v>33278000</v>
      </c>
      <c r="H46" s="77">
        <f t="shared" si="0"/>
        <v>5686000</v>
      </c>
      <c r="I46" s="77">
        <v>38964000</v>
      </c>
      <c r="J46" s="75">
        <v>2000000</v>
      </c>
      <c r="K46" s="78">
        <v>3500000</v>
      </c>
    </row>
    <row r="47" spans="2:11" ht="30" customHeight="1">
      <c r="B47" s="73" t="s">
        <v>31</v>
      </c>
      <c r="C47" s="65" t="s">
        <v>244</v>
      </c>
      <c r="D47" s="65" t="s">
        <v>244</v>
      </c>
      <c r="E47" s="74" t="s">
        <v>67</v>
      </c>
      <c r="F47" s="75">
        <v>66070000</v>
      </c>
      <c r="G47" s="76">
        <v>65859000</v>
      </c>
      <c r="H47" s="77">
        <f t="shared" si="0"/>
        <v>211000</v>
      </c>
      <c r="I47" s="77">
        <v>66070000</v>
      </c>
      <c r="J47" s="75">
        <v>0</v>
      </c>
      <c r="K47" s="78">
        <v>0</v>
      </c>
    </row>
    <row r="48" spans="2:11" ht="30" customHeight="1">
      <c r="B48" s="73" t="s">
        <v>32</v>
      </c>
      <c r="C48" s="65" t="s">
        <v>244</v>
      </c>
      <c r="D48" s="65" t="s">
        <v>244</v>
      </c>
      <c r="E48" s="74" t="s">
        <v>68</v>
      </c>
      <c r="F48" s="75">
        <v>21125450</v>
      </c>
      <c r="G48" s="76">
        <v>0</v>
      </c>
      <c r="H48" s="77">
        <f t="shared" si="0"/>
        <v>21125450</v>
      </c>
      <c r="I48" s="77">
        <v>21125450</v>
      </c>
      <c r="J48" s="75">
        <v>0</v>
      </c>
      <c r="K48" s="78">
        <v>0</v>
      </c>
    </row>
    <row r="49" spans="2:11" ht="30" customHeight="1">
      <c r="B49" s="73" t="s">
        <v>33</v>
      </c>
      <c r="C49" s="65" t="s">
        <v>244</v>
      </c>
      <c r="D49" s="65" t="s">
        <v>244</v>
      </c>
      <c r="E49" s="74" t="s">
        <v>69</v>
      </c>
      <c r="F49" s="75">
        <v>64102000</v>
      </c>
      <c r="G49" s="76">
        <v>53572000</v>
      </c>
      <c r="H49" s="77">
        <f t="shared" si="0"/>
        <v>10530000</v>
      </c>
      <c r="I49" s="77">
        <v>64102000</v>
      </c>
      <c r="J49" s="75">
        <v>0</v>
      </c>
      <c r="K49" s="78">
        <v>1000000</v>
      </c>
    </row>
    <row r="50" spans="2:11" ht="30" customHeight="1">
      <c r="B50" s="73" t="s">
        <v>34</v>
      </c>
      <c r="C50" s="65" t="s">
        <v>244</v>
      </c>
      <c r="D50" s="65" t="s">
        <v>244</v>
      </c>
      <c r="E50" s="74" t="s">
        <v>70</v>
      </c>
      <c r="F50" s="75">
        <v>268344100</v>
      </c>
      <c r="G50" s="76">
        <v>226224100</v>
      </c>
      <c r="H50" s="77">
        <f t="shared" si="0"/>
        <v>42120000</v>
      </c>
      <c r="I50" s="77">
        <v>268344100</v>
      </c>
      <c r="J50" s="75">
        <v>0</v>
      </c>
      <c r="K50" s="78">
        <v>1000000</v>
      </c>
    </row>
    <row r="51" spans="2:11" ht="30" customHeight="1">
      <c r="B51" s="73" t="s">
        <v>35</v>
      </c>
      <c r="C51" s="65" t="s">
        <v>244</v>
      </c>
      <c r="D51" s="65" t="s">
        <v>244</v>
      </c>
      <c r="E51" s="74" t="s">
        <v>71</v>
      </c>
      <c r="F51" s="75">
        <v>791240000</v>
      </c>
      <c r="G51" s="76">
        <v>635000000</v>
      </c>
      <c r="H51" s="77">
        <f t="shared" si="0"/>
        <v>156240000</v>
      </c>
      <c r="I51" s="77">
        <v>791240000</v>
      </c>
      <c r="J51" s="75">
        <v>0</v>
      </c>
      <c r="K51" s="78">
        <v>300000000</v>
      </c>
    </row>
    <row r="52" spans="2:11" ht="30" customHeight="1">
      <c r="B52" s="73" t="s">
        <v>36</v>
      </c>
      <c r="C52" s="65" t="s">
        <v>244</v>
      </c>
      <c r="D52" s="65" t="s">
        <v>244</v>
      </c>
      <c r="E52" s="74" t="s">
        <v>72</v>
      </c>
      <c r="F52" s="75">
        <v>14968000</v>
      </c>
      <c r="G52" s="76">
        <v>0</v>
      </c>
      <c r="H52" s="77">
        <f t="shared" si="0"/>
        <v>66339000</v>
      </c>
      <c r="I52" s="77">
        <v>66339000</v>
      </c>
      <c r="J52" s="75">
        <v>0</v>
      </c>
      <c r="K52" s="78">
        <v>195000000</v>
      </c>
    </row>
    <row r="53" spans="2:11" ht="30" customHeight="1">
      <c r="B53" s="73" t="s">
        <v>37</v>
      </c>
      <c r="C53" s="65" t="s">
        <v>244</v>
      </c>
      <c r="D53" s="65" t="s">
        <v>244</v>
      </c>
      <c r="E53" s="74" t="s">
        <v>73</v>
      </c>
      <c r="F53" s="75">
        <v>8331000</v>
      </c>
      <c r="G53" s="76">
        <v>0</v>
      </c>
      <c r="H53" s="77">
        <f t="shared" si="0"/>
        <v>9061000</v>
      </c>
      <c r="I53" s="77">
        <v>9061000</v>
      </c>
      <c r="J53" s="75">
        <v>0</v>
      </c>
      <c r="K53" s="78">
        <v>0</v>
      </c>
    </row>
    <row r="54" spans="2:11" ht="30" customHeight="1">
      <c r="B54" s="73" t="s">
        <v>38</v>
      </c>
      <c r="C54" s="65" t="s">
        <v>244</v>
      </c>
      <c r="D54" s="65" t="s">
        <v>244</v>
      </c>
      <c r="E54" s="74" t="s">
        <v>74</v>
      </c>
      <c r="F54" s="75">
        <v>18287000</v>
      </c>
      <c r="G54" s="76">
        <v>18213000</v>
      </c>
      <c r="H54" s="77">
        <f t="shared" si="0"/>
        <v>74000</v>
      </c>
      <c r="I54" s="77">
        <v>18287000</v>
      </c>
      <c r="J54" s="75">
        <v>0</v>
      </c>
      <c r="K54" s="78">
        <v>0</v>
      </c>
    </row>
    <row r="55" spans="2:11" ht="30" customHeight="1" thickBot="1">
      <c r="B55" s="73" t="s">
        <v>39</v>
      </c>
      <c r="C55" s="65" t="s">
        <v>244</v>
      </c>
      <c r="D55" s="65" t="s">
        <v>244</v>
      </c>
      <c r="E55" s="74" t="s">
        <v>301</v>
      </c>
      <c r="F55" s="75">
        <v>6463426600</v>
      </c>
      <c r="G55" s="76">
        <v>5557426600</v>
      </c>
      <c r="H55" s="77">
        <f t="shared" si="0"/>
        <v>906000000</v>
      </c>
      <c r="I55" s="77">
        <v>6463426600</v>
      </c>
      <c r="J55" s="75">
        <v>0</v>
      </c>
      <c r="K55" s="78">
        <v>0</v>
      </c>
    </row>
    <row r="56" spans="1:11" ht="24.75" customHeight="1" hidden="1">
      <c r="A56" s="65" t="s">
        <v>258</v>
      </c>
      <c r="B56" s="73" t="s">
        <v>244</v>
      </c>
      <c r="C56" s="65" t="s">
        <v>244</v>
      </c>
      <c r="D56" s="65" t="s">
        <v>244</v>
      </c>
      <c r="E56" s="79" t="s">
        <v>244</v>
      </c>
      <c r="F56" s="80" t="s">
        <v>244</v>
      </c>
      <c r="G56" s="81" t="s">
        <v>244</v>
      </c>
      <c r="H56" s="82" t="s">
        <v>244</v>
      </c>
      <c r="I56" s="82" t="s">
        <v>244</v>
      </c>
      <c r="J56" s="82" t="s">
        <v>244</v>
      </c>
      <c r="K56" s="81" t="s">
        <v>244</v>
      </c>
    </row>
    <row r="57" spans="1:11" ht="6" customHeight="1" thickBot="1">
      <c r="A57" s="62" t="s">
        <v>258</v>
      </c>
      <c r="E57" s="83" t="s">
        <v>244</v>
      </c>
      <c r="F57" s="83" t="s">
        <v>244</v>
      </c>
      <c r="G57" s="83" t="s">
        <v>244</v>
      </c>
      <c r="H57" s="83" t="s">
        <v>244</v>
      </c>
      <c r="I57" s="83" t="s">
        <v>244</v>
      </c>
      <c r="J57" s="83" t="s">
        <v>244</v>
      </c>
      <c r="K57" s="83" t="s">
        <v>244</v>
      </c>
    </row>
    <row r="58" spans="2:11" ht="30" customHeight="1">
      <c r="B58" s="62">
        <v>40</v>
      </c>
      <c r="E58" s="84" t="s">
        <v>299</v>
      </c>
      <c r="F58" s="85">
        <v>16538939750</v>
      </c>
      <c r="G58" s="86">
        <v>12616299850</v>
      </c>
      <c r="H58" s="87">
        <f>I58-G58</f>
        <v>4339534000</v>
      </c>
      <c r="I58" s="87">
        <v>16955833850</v>
      </c>
      <c r="J58" s="89">
        <v>147450000</v>
      </c>
      <c r="K58" s="85">
        <v>2124858500</v>
      </c>
    </row>
    <row r="59" spans="2:11" ht="30" customHeight="1">
      <c r="B59" s="62">
        <v>38</v>
      </c>
      <c r="E59" s="90" t="s">
        <v>40</v>
      </c>
      <c r="F59" s="91">
        <v>11796172500</v>
      </c>
      <c r="G59" s="92">
        <v>10333616110</v>
      </c>
      <c r="H59" s="93">
        <f>I59-G59</f>
        <v>1457051390</v>
      </c>
      <c r="I59" s="93">
        <v>11790667500</v>
      </c>
      <c r="J59" s="95">
        <v>5505000</v>
      </c>
      <c r="K59" s="91">
        <v>331990080</v>
      </c>
    </row>
    <row r="60" spans="1:11" s="103" customFormat="1" ht="30" customHeight="1" thickBot="1">
      <c r="A60" s="58" t="s">
        <v>258</v>
      </c>
      <c r="B60" s="96" t="s">
        <v>244</v>
      </c>
      <c r="C60" s="96" t="s">
        <v>244</v>
      </c>
      <c r="D60" s="96" t="s">
        <v>244</v>
      </c>
      <c r="E60" s="97" t="s">
        <v>241</v>
      </c>
      <c r="F60" s="98">
        <f aca="true" t="shared" si="1" ref="F60:K60">F58+F59</f>
        <v>28335112250</v>
      </c>
      <c r="G60" s="99">
        <f t="shared" si="1"/>
        <v>22949915960</v>
      </c>
      <c r="H60" s="100">
        <f t="shared" si="1"/>
        <v>5796585390</v>
      </c>
      <c r="I60" s="100">
        <f t="shared" si="1"/>
        <v>28746501350</v>
      </c>
      <c r="J60" s="102">
        <f t="shared" si="1"/>
        <v>152955000</v>
      </c>
      <c r="K60" s="98">
        <f t="shared" si="1"/>
        <v>2456848580</v>
      </c>
    </row>
  </sheetData>
  <sheetProtection/>
  <mergeCells count="12">
    <mergeCell ref="J16:J17"/>
    <mergeCell ref="K16:K17"/>
    <mergeCell ref="G15:I15"/>
    <mergeCell ref="F14:K14"/>
    <mergeCell ref="E15:E17"/>
    <mergeCell ref="F15:F17"/>
    <mergeCell ref="E10:K10"/>
    <mergeCell ref="E11:K11"/>
    <mergeCell ref="J15:K15"/>
    <mergeCell ref="G16:G17"/>
    <mergeCell ref="H16:H17"/>
    <mergeCell ref="I16:I17"/>
  </mergeCells>
  <printOptions horizontalCentered="1" verticalCentered="1"/>
  <pageMargins left="0.5" right="0.54" top="0.39" bottom="0.6" header="0.26" footer="0.3937007874015748"/>
  <pageSetup firstPageNumber="1" useFirstPageNumber="1"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75" zoomScaleNormal="75" zoomScalePageLayoutView="0" workbookViewId="0" topLeftCell="E9">
      <selection activeCell="W19" sqref="W19"/>
    </sheetView>
  </sheetViews>
  <sheetFormatPr defaultColWidth="9.140625" defaultRowHeight="15" customHeight="1"/>
  <cols>
    <col min="1" max="1" width="15.140625" style="62" hidden="1" customWidth="1"/>
    <col min="2" max="2" width="10.7109375" style="62" hidden="1" customWidth="1"/>
    <col min="3" max="3" width="8.421875" style="62" hidden="1" customWidth="1"/>
    <col min="4" max="4" width="13.421875" style="62" hidden="1" customWidth="1"/>
    <col min="5" max="5" width="84.421875" style="62" customWidth="1"/>
    <col min="6" max="7" width="23.28125" style="62" bestFit="1" customWidth="1"/>
    <col min="8" max="8" width="21.421875" style="62" bestFit="1" customWidth="1"/>
    <col min="9" max="9" width="23.28125" style="62" bestFit="1" customWidth="1"/>
    <col min="10" max="10" width="18.8515625" style="62" customWidth="1"/>
    <col min="11" max="11" width="21.421875" style="62" bestFit="1" customWidth="1"/>
    <col min="12" max="244" width="9.140625" style="62" bestFit="1" customWidth="1"/>
    <col min="245" max="16384" width="9.140625" style="62" customWidth="1"/>
  </cols>
  <sheetData>
    <row r="1" spans="1:11" ht="15" hidden="1">
      <c r="A1" s="57" t="s">
        <v>242</v>
      </c>
      <c r="B1" s="58" t="s">
        <v>243</v>
      </c>
      <c r="C1" s="59" t="s">
        <v>244</v>
      </c>
      <c r="D1" s="60" t="s">
        <v>245</v>
      </c>
      <c r="E1" s="61" t="s">
        <v>246</v>
      </c>
      <c r="F1" s="61" t="s">
        <v>247</v>
      </c>
      <c r="G1" s="61" t="s">
        <v>304</v>
      </c>
      <c r="H1" s="61" t="s">
        <v>258</v>
      </c>
      <c r="I1" s="61" t="s">
        <v>304</v>
      </c>
      <c r="J1" s="61" t="s">
        <v>305</v>
      </c>
      <c r="K1" s="61" t="s">
        <v>305</v>
      </c>
    </row>
    <row r="2" spans="1:11" ht="15" hidden="1">
      <c r="A2" s="63" t="s">
        <v>248</v>
      </c>
      <c r="B2" s="58" t="s">
        <v>306</v>
      </c>
      <c r="C2" s="59" t="s">
        <v>249</v>
      </c>
      <c r="D2" s="60" t="s">
        <v>250</v>
      </c>
      <c r="E2" s="64" t="str">
        <f>ButceYil</f>
        <v>2011</v>
      </c>
      <c r="F2" s="64" t="str">
        <f>ButceYil</f>
        <v>2011</v>
      </c>
      <c r="G2" s="64" t="str">
        <f>ButceYil</f>
        <v>2011</v>
      </c>
      <c r="H2" s="64" t="s">
        <v>244</v>
      </c>
      <c r="I2" s="64" t="str">
        <f>ButceYil</f>
        <v>2011</v>
      </c>
      <c r="J2" s="64" t="str">
        <f>ButceYil</f>
        <v>2011</v>
      </c>
      <c r="K2" s="64" t="str">
        <f>ButceYil</f>
        <v>2011</v>
      </c>
    </row>
    <row r="3" spans="1:11" ht="15" hidden="1">
      <c r="A3" s="63" t="s">
        <v>251</v>
      </c>
      <c r="B3" s="58" t="s">
        <v>1</v>
      </c>
      <c r="C3" s="59" t="s">
        <v>252</v>
      </c>
      <c r="D3" s="60" t="s">
        <v>253</v>
      </c>
      <c r="F3" s="64">
        <f>Asama+20</f>
        <v>23</v>
      </c>
      <c r="G3" s="64">
        <f>Asama+20</f>
        <v>23</v>
      </c>
      <c r="H3" s="64" t="s">
        <v>244</v>
      </c>
      <c r="I3" s="64">
        <f>Asama+20</f>
        <v>23</v>
      </c>
      <c r="J3" s="64">
        <f>Asama+20</f>
        <v>23</v>
      </c>
      <c r="K3" s="64">
        <f>Asama+20</f>
        <v>23</v>
      </c>
    </row>
    <row r="4" spans="1:11" ht="15" hidden="1">
      <c r="A4" s="63" t="s">
        <v>254</v>
      </c>
      <c r="B4" s="59" t="s">
        <v>243</v>
      </c>
      <c r="C4" s="59" t="s">
        <v>244</v>
      </c>
      <c r="D4" s="60" t="s">
        <v>256</v>
      </c>
      <c r="F4" s="61" t="s">
        <v>244</v>
      </c>
      <c r="G4" s="65" t="s">
        <v>307</v>
      </c>
      <c r="H4" s="65" t="s">
        <v>244</v>
      </c>
      <c r="I4" s="65" t="s">
        <v>244</v>
      </c>
      <c r="K4" s="65" t="s">
        <v>244</v>
      </c>
    </row>
    <row r="5" spans="1:11" ht="15" hidden="1">
      <c r="A5" s="59" t="s">
        <v>244</v>
      </c>
      <c r="B5" s="59" t="s">
        <v>244</v>
      </c>
      <c r="C5" s="59" t="s">
        <v>244</v>
      </c>
      <c r="D5" s="60" t="s">
        <v>308</v>
      </c>
      <c r="F5" s="61" t="s">
        <v>244</v>
      </c>
      <c r="G5" s="65" t="s">
        <v>244</v>
      </c>
      <c r="H5" s="65" t="s">
        <v>244</v>
      </c>
      <c r="I5" s="65" t="s">
        <v>244</v>
      </c>
      <c r="J5" s="64">
        <v>5</v>
      </c>
      <c r="K5" s="65" t="s">
        <v>306</v>
      </c>
    </row>
    <row r="6" spans="1:11" ht="15" hidden="1">
      <c r="A6" s="66" t="s">
        <v>244</v>
      </c>
      <c r="B6" s="66" t="s">
        <v>244</v>
      </c>
      <c r="C6" s="66" t="s">
        <v>244</v>
      </c>
      <c r="D6" s="61" t="s">
        <v>244</v>
      </c>
      <c r="F6" s="66" t="s">
        <v>244</v>
      </c>
      <c r="G6" s="66" t="s">
        <v>244</v>
      </c>
      <c r="H6" s="66" t="s">
        <v>244</v>
      </c>
      <c r="I6" s="66" t="s">
        <v>244</v>
      </c>
      <c r="J6" s="66" t="s">
        <v>244</v>
      </c>
      <c r="K6" s="66" t="s">
        <v>244</v>
      </c>
    </row>
    <row r="7" spans="1:11" ht="15" hidden="1">
      <c r="A7" s="66" t="s">
        <v>310</v>
      </c>
      <c r="B7" s="66" t="s">
        <v>244</v>
      </c>
      <c r="C7" s="66" t="s">
        <v>244</v>
      </c>
      <c r="D7" s="66" t="s">
        <v>244</v>
      </c>
      <c r="E7" s="66" t="s">
        <v>244</v>
      </c>
      <c r="F7" s="66" t="s">
        <v>244</v>
      </c>
      <c r="G7" s="66" t="s">
        <v>244</v>
      </c>
      <c r="H7" s="66" t="s">
        <v>244</v>
      </c>
      <c r="I7" s="66" t="s">
        <v>244</v>
      </c>
      <c r="J7" s="66" t="s">
        <v>244</v>
      </c>
      <c r="K7" s="66" t="s">
        <v>244</v>
      </c>
    </row>
    <row r="8" spans="1:11" ht="19.5" customHeight="1" hidden="1">
      <c r="A8" s="59" t="s">
        <v>244</v>
      </c>
      <c r="B8" s="59" t="s">
        <v>244</v>
      </c>
      <c r="C8" s="59" t="s">
        <v>244</v>
      </c>
      <c r="D8" s="59" t="s">
        <v>244</v>
      </c>
      <c r="E8" s="63" t="s">
        <v>244</v>
      </c>
      <c r="K8" s="63" t="s">
        <v>244</v>
      </c>
    </row>
    <row r="9" spans="1:11" ht="19.5" customHeight="1">
      <c r="A9" s="59" t="s">
        <v>244</v>
      </c>
      <c r="B9" s="59" t="s">
        <v>244</v>
      </c>
      <c r="C9" s="59" t="s">
        <v>244</v>
      </c>
      <c r="D9" s="59" t="s">
        <v>244</v>
      </c>
      <c r="E9" s="60" t="s">
        <v>244</v>
      </c>
      <c r="F9" s="60" t="s">
        <v>244</v>
      </c>
      <c r="G9" s="60" t="s">
        <v>244</v>
      </c>
      <c r="H9" s="60" t="s">
        <v>244</v>
      </c>
      <c r="I9" s="60" t="s">
        <v>244</v>
      </c>
      <c r="J9" s="60" t="s">
        <v>244</v>
      </c>
      <c r="K9" s="60" t="s">
        <v>244</v>
      </c>
    </row>
    <row r="10" spans="1:11" ht="19.5" customHeight="1">
      <c r="A10" s="59" t="s">
        <v>244</v>
      </c>
      <c r="B10" s="59" t="s">
        <v>244</v>
      </c>
      <c r="C10" s="59" t="s">
        <v>244</v>
      </c>
      <c r="D10" s="59" t="s">
        <v>244</v>
      </c>
      <c r="E10" s="176" t="s">
        <v>323</v>
      </c>
      <c r="F10" s="176" t="s">
        <v>244</v>
      </c>
      <c r="G10" s="176" t="s">
        <v>244</v>
      </c>
      <c r="H10" s="176" t="s">
        <v>244</v>
      </c>
      <c r="I10" s="176" t="s">
        <v>244</v>
      </c>
      <c r="J10" s="176" t="s">
        <v>244</v>
      </c>
      <c r="K10" s="176" t="s">
        <v>244</v>
      </c>
    </row>
    <row r="11" spans="1:11" ht="19.5" customHeight="1">
      <c r="A11" s="59" t="s">
        <v>244</v>
      </c>
      <c r="B11" s="59" t="s">
        <v>244</v>
      </c>
      <c r="C11" s="59" t="s">
        <v>244</v>
      </c>
      <c r="D11" s="59" t="s">
        <v>244</v>
      </c>
      <c r="E11" s="176" t="s">
        <v>324</v>
      </c>
      <c r="F11" s="176" t="s">
        <v>244</v>
      </c>
      <c r="G11" s="176" t="s">
        <v>244</v>
      </c>
      <c r="H11" s="176" t="s">
        <v>244</v>
      </c>
      <c r="I11" s="176" t="s">
        <v>244</v>
      </c>
      <c r="J11" s="176" t="s">
        <v>244</v>
      </c>
      <c r="K11" s="176" t="s">
        <v>244</v>
      </c>
    </row>
    <row r="12" spans="1:11" ht="19.5" customHeight="1">
      <c r="A12" s="59"/>
      <c r="B12" s="59"/>
      <c r="C12" s="59"/>
      <c r="D12" s="59"/>
      <c r="E12" s="105"/>
      <c r="F12" s="105"/>
      <c r="G12" s="105"/>
      <c r="H12" s="105"/>
      <c r="I12" s="105"/>
      <c r="J12" s="105"/>
      <c r="K12" s="105"/>
    </row>
    <row r="13" spans="1:11" ht="19.5" customHeight="1" thickBot="1">
      <c r="A13" s="59" t="s">
        <v>244</v>
      </c>
      <c r="B13" s="59" t="s">
        <v>244</v>
      </c>
      <c r="C13" s="59" t="s">
        <v>244</v>
      </c>
      <c r="D13" s="59" t="s">
        <v>244</v>
      </c>
      <c r="E13" s="59" t="s">
        <v>244</v>
      </c>
      <c r="F13" s="59" t="s">
        <v>244</v>
      </c>
      <c r="G13" s="59" t="s">
        <v>244</v>
      </c>
      <c r="H13" s="59" t="s">
        <v>244</v>
      </c>
      <c r="I13" s="59" t="s">
        <v>244</v>
      </c>
      <c r="J13" s="59" t="s">
        <v>244</v>
      </c>
      <c r="K13" s="60" t="str">
        <f>IF(ButceYil&gt;2008,"TL","YTL")</f>
        <v>TL</v>
      </c>
    </row>
    <row r="14" spans="1:11" ht="19.5" customHeight="1" thickBot="1">
      <c r="A14" s="59" t="s">
        <v>244</v>
      </c>
      <c r="B14" s="59" t="s">
        <v>244</v>
      </c>
      <c r="C14" s="59" t="s">
        <v>244</v>
      </c>
      <c r="D14" s="59" t="s">
        <v>244</v>
      </c>
      <c r="E14" s="67" t="s">
        <v>244</v>
      </c>
      <c r="F14" s="173">
        <f>ButceYil+2</f>
        <v>2013</v>
      </c>
      <c r="G14" s="174" t="s">
        <v>244</v>
      </c>
      <c r="H14" s="174" t="s">
        <v>244</v>
      </c>
      <c r="I14" s="174" t="s">
        <v>244</v>
      </c>
      <c r="J14" s="174" t="s">
        <v>244</v>
      </c>
      <c r="K14" s="175" t="s">
        <v>244</v>
      </c>
    </row>
    <row r="15" spans="1:11" ht="19.5" customHeight="1" thickBot="1">
      <c r="A15" s="59" t="s">
        <v>244</v>
      </c>
      <c r="B15" s="59" t="s">
        <v>244</v>
      </c>
      <c r="C15" s="59" t="s">
        <v>244</v>
      </c>
      <c r="D15" s="59" t="s">
        <v>244</v>
      </c>
      <c r="E15" s="182" t="s">
        <v>0</v>
      </c>
      <c r="F15" s="170" t="s">
        <v>312</v>
      </c>
      <c r="G15" s="185" t="s">
        <v>313</v>
      </c>
      <c r="H15" s="186" t="s">
        <v>244</v>
      </c>
      <c r="I15" s="187" t="s">
        <v>244</v>
      </c>
      <c r="J15" s="168" t="s">
        <v>314</v>
      </c>
      <c r="K15" s="169" t="s">
        <v>244</v>
      </c>
    </row>
    <row r="16" spans="1:11" ht="19.5" customHeight="1">
      <c r="A16" s="59" t="s">
        <v>244</v>
      </c>
      <c r="B16" s="59" t="s">
        <v>244</v>
      </c>
      <c r="C16" s="59" t="s">
        <v>244</v>
      </c>
      <c r="D16" s="59" t="s">
        <v>244</v>
      </c>
      <c r="E16" s="183" t="s">
        <v>244</v>
      </c>
      <c r="F16" s="177" t="s">
        <v>244</v>
      </c>
      <c r="G16" s="180" t="s">
        <v>315</v>
      </c>
      <c r="H16" s="178" t="s">
        <v>316</v>
      </c>
      <c r="I16" s="170" t="s">
        <v>317</v>
      </c>
      <c r="J16" s="170" t="s">
        <v>318</v>
      </c>
      <c r="K16" s="169" t="s">
        <v>319</v>
      </c>
    </row>
    <row r="17" spans="3:11" ht="19.5" customHeight="1" thickBot="1">
      <c r="C17" s="60" t="s">
        <v>244</v>
      </c>
      <c r="D17" s="60" t="s">
        <v>244</v>
      </c>
      <c r="E17" s="184" t="s">
        <v>244</v>
      </c>
      <c r="F17" s="171" t="s">
        <v>244</v>
      </c>
      <c r="G17" s="181" t="s">
        <v>244</v>
      </c>
      <c r="H17" s="179" t="s">
        <v>244</v>
      </c>
      <c r="I17" s="171" t="s">
        <v>244</v>
      </c>
      <c r="J17" s="171" t="s">
        <v>244</v>
      </c>
      <c r="K17" s="172" t="s">
        <v>244</v>
      </c>
    </row>
    <row r="18" spans="1:11" ht="24.75" customHeight="1" hidden="1">
      <c r="A18" s="60" t="s">
        <v>245</v>
      </c>
      <c r="B18" s="60" t="s">
        <v>257</v>
      </c>
      <c r="C18" s="65" t="s">
        <v>244</v>
      </c>
      <c r="D18" s="65" t="s">
        <v>244</v>
      </c>
      <c r="E18" s="68" t="s">
        <v>244</v>
      </c>
      <c r="F18" s="69" t="s">
        <v>244</v>
      </c>
      <c r="G18" s="70" t="s">
        <v>244</v>
      </c>
      <c r="H18" s="71" t="s">
        <v>244</v>
      </c>
      <c r="I18" s="71" t="s">
        <v>244</v>
      </c>
      <c r="J18" s="69" t="s">
        <v>244</v>
      </c>
      <c r="K18" s="72" t="s">
        <v>244</v>
      </c>
    </row>
    <row r="19" spans="1:11" ht="30" customHeight="1">
      <c r="A19" s="65" t="s">
        <v>244</v>
      </c>
      <c r="B19" s="73" t="s">
        <v>3</v>
      </c>
      <c r="C19" s="65" t="s">
        <v>244</v>
      </c>
      <c r="D19" s="65" t="s">
        <v>244</v>
      </c>
      <c r="E19" s="74" t="s">
        <v>41</v>
      </c>
      <c r="F19" s="75">
        <v>177045000</v>
      </c>
      <c r="G19" s="76">
        <v>0</v>
      </c>
      <c r="H19" s="77">
        <f aca="true" t="shared" si="0" ref="H19:H55">I19-G19</f>
        <v>196431000</v>
      </c>
      <c r="I19" s="77">
        <v>196431000</v>
      </c>
      <c r="J19" s="75">
        <v>0</v>
      </c>
      <c r="K19" s="78">
        <v>200000000</v>
      </c>
    </row>
    <row r="20" spans="2:11" ht="30" customHeight="1">
      <c r="B20" s="73" t="s">
        <v>4</v>
      </c>
      <c r="C20" s="65" t="s">
        <v>244</v>
      </c>
      <c r="D20" s="65" t="s">
        <v>244</v>
      </c>
      <c r="E20" s="74" t="s">
        <v>42</v>
      </c>
      <c r="F20" s="75">
        <v>8646000</v>
      </c>
      <c r="G20" s="76">
        <v>8585000</v>
      </c>
      <c r="H20" s="77">
        <f t="shared" si="0"/>
        <v>61000</v>
      </c>
      <c r="I20" s="77">
        <v>8646000</v>
      </c>
      <c r="J20" s="75">
        <v>0</v>
      </c>
      <c r="K20" s="78">
        <v>0</v>
      </c>
    </row>
    <row r="21" spans="2:11" ht="30" customHeight="1">
      <c r="B21" s="73" t="s">
        <v>5</v>
      </c>
      <c r="C21" s="65" t="s">
        <v>244</v>
      </c>
      <c r="D21" s="65" t="s">
        <v>244</v>
      </c>
      <c r="E21" s="74" t="s">
        <v>43</v>
      </c>
      <c r="F21" s="75">
        <v>2394000</v>
      </c>
      <c r="G21" s="76">
        <v>2201000</v>
      </c>
      <c r="H21" s="77">
        <f t="shared" si="0"/>
        <v>193000</v>
      </c>
      <c r="I21" s="77">
        <v>2394000</v>
      </c>
      <c r="J21" s="75">
        <v>0</v>
      </c>
      <c r="K21" s="78">
        <v>0</v>
      </c>
    </row>
    <row r="22" spans="2:11" ht="30" customHeight="1">
      <c r="B22" s="73" t="s">
        <v>6</v>
      </c>
      <c r="C22" s="65" t="s">
        <v>244</v>
      </c>
      <c r="D22" s="65" t="s">
        <v>244</v>
      </c>
      <c r="E22" s="74" t="s">
        <v>44</v>
      </c>
      <c r="F22" s="75">
        <v>3397000</v>
      </c>
      <c r="G22" s="76">
        <v>3240000</v>
      </c>
      <c r="H22" s="77">
        <f t="shared" si="0"/>
        <v>157000</v>
      </c>
      <c r="I22" s="77">
        <v>3397000</v>
      </c>
      <c r="J22" s="75">
        <v>0</v>
      </c>
      <c r="K22" s="78">
        <v>0</v>
      </c>
    </row>
    <row r="23" spans="2:11" ht="30" customHeight="1">
      <c r="B23" s="73" t="s">
        <v>7</v>
      </c>
      <c r="C23" s="65" t="s">
        <v>244</v>
      </c>
      <c r="D23" s="65" t="s">
        <v>244</v>
      </c>
      <c r="E23" s="74" t="s">
        <v>45</v>
      </c>
      <c r="F23" s="75">
        <v>14721000</v>
      </c>
      <c r="G23" s="76">
        <v>0</v>
      </c>
      <c r="H23" s="77">
        <f t="shared" si="0"/>
        <v>115872000</v>
      </c>
      <c r="I23" s="77">
        <v>115872000</v>
      </c>
      <c r="J23" s="75">
        <v>0</v>
      </c>
      <c r="K23" s="78">
        <v>0</v>
      </c>
    </row>
    <row r="24" spans="2:11" ht="30" customHeight="1">
      <c r="B24" s="73" t="s">
        <v>8</v>
      </c>
      <c r="C24" s="65" t="s">
        <v>244</v>
      </c>
      <c r="D24" s="65" t="s">
        <v>244</v>
      </c>
      <c r="E24" s="74" t="s">
        <v>46</v>
      </c>
      <c r="F24" s="75">
        <v>7808000</v>
      </c>
      <c r="G24" s="76">
        <v>0</v>
      </c>
      <c r="H24" s="77">
        <f t="shared" si="0"/>
        <v>104837000</v>
      </c>
      <c r="I24" s="77">
        <v>104837000</v>
      </c>
      <c r="J24" s="75">
        <v>0</v>
      </c>
      <c r="K24" s="78">
        <v>0</v>
      </c>
    </row>
    <row r="25" spans="2:11" ht="30" customHeight="1">
      <c r="B25" s="73" t="s">
        <v>9</v>
      </c>
      <c r="C25" s="65" t="s">
        <v>244</v>
      </c>
      <c r="D25" s="65" t="s">
        <v>244</v>
      </c>
      <c r="E25" s="74" t="s">
        <v>47</v>
      </c>
      <c r="F25" s="75">
        <v>10000000</v>
      </c>
      <c r="G25" s="76">
        <v>8818000</v>
      </c>
      <c r="H25" s="77">
        <f t="shared" si="0"/>
        <v>882000</v>
      </c>
      <c r="I25" s="77">
        <v>9700000</v>
      </c>
      <c r="J25" s="75">
        <v>300000</v>
      </c>
      <c r="K25" s="78">
        <v>350000</v>
      </c>
    </row>
    <row r="26" spans="2:11" ht="30" customHeight="1">
      <c r="B26" s="73" t="s">
        <v>10</v>
      </c>
      <c r="C26" s="65" t="s">
        <v>244</v>
      </c>
      <c r="D26" s="65" t="s">
        <v>244</v>
      </c>
      <c r="E26" s="74" t="s">
        <v>48</v>
      </c>
      <c r="F26" s="75">
        <v>1657818000</v>
      </c>
      <c r="G26" s="76">
        <v>1437109000</v>
      </c>
      <c r="H26" s="77">
        <f t="shared" si="0"/>
        <v>220709000</v>
      </c>
      <c r="I26" s="77">
        <v>1657818000</v>
      </c>
      <c r="J26" s="75">
        <v>0</v>
      </c>
      <c r="K26" s="78">
        <v>0</v>
      </c>
    </row>
    <row r="27" spans="2:11" ht="30" customHeight="1">
      <c r="B27" s="73" t="s">
        <v>11</v>
      </c>
      <c r="C27" s="65" t="s">
        <v>244</v>
      </c>
      <c r="D27" s="65" t="s">
        <v>244</v>
      </c>
      <c r="E27" s="74" t="s">
        <v>49</v>
      </c>
      <c r="F27" s="75">
        <v>11319000</v>
      </c>
      <c r="G27" s="76">
        <v>11009000</v>
      </c>
      <c r="H27" s="77">
        <f t="shared" si="0"/>
        <v>110000</v>
      </c>
      <c r="I27" s="77">
        <v>11119000</v>
      </c>
      <c r="J27" s="75">
        <v>200000</v>
      </c>
      <c r="K27" s="78">
        <v>250000</v>
      </c>
    </row>
    <row r="28" spans="2:11" ht="30" customHeight="1">
      <c r="B28" s="73" t="s">
        <v>12</v>
      </c>
      <c r="C28" s="65" t="s">
        <v>244</v>
      </c>
      <c r="D28" s="65" t="s">
        <v>244</v>
      </c>
      <c r="E28" s="74" t="s">
        <v>50</v>
      </c>
      <c r="F28" s="75">
        <v>11617000</v>
      </c>
      <c r="G28" s="76">
        <v>10845000</v>
      </c>
      <c r="H28" s="77">
        <f t="shared" si="0"/>
        <v>772000</v>
      </c>
      <c r="I28" s="77">
        <v>11617000</v>
      </c>
      <c r="J28" s="75">
        <v>0</v>
      </c>
      <c r="K28" s="78">
        <v>0</v>
      </c>
    </row>
    <row r="29" spans="2:11" ht="30" customHeight="1">
      <c r="B29" s="73" t="s">
        <v>13</v>
      </c>
      <c r="C29" s="65" t="s">
        <v>244</v>
      </c>
      <c r="D29" s="65" t="s">
        <v>244</v>
      </c>
      <c r="E29" s="74" t="s">
        <v>51</v>
      </c>
      <c r="F29" s="75">
        <v>4146930000</v>
      </c>
      <c r="G29" s="76">
        <v>3083740000</v>
      </c>
      <c r="H29" s="77">
        <f t="shared" si="0"/>
        <v>993190000</v>
      </c>
      <c r="I29" s="77">
        <v>4076930000</v>
      </c>
      <c r="J29" s="75">
        <v>70000000</v>
      </c>
      <c r="K29" s="78">
        <v>145000000</v>
      </c>
    </row>
    <row r="30" spans="2:11" ht="30" customHeight="1">
      <c r="B30" s="73" t="s">
        <v>14</v>
      </c>
      <c r="C30" s="65" t="s">
        <v>244</v>
      </c>
      <c r="D30" s="65" t="s">
        <v>244</v>
      </c>
      <c r="E30" s="74" t="s">
        <v>52</v>
      </c>
      <c r="F30" s="75">
        <v>439667000</v>
      </c>
      <c r="G30" s="76">
        <v>413667000</v>
      </c>
      <c r="H30" s="77">
        <f t="shared" si="0"/>
        <v>26000000</v>
      </c>
      <c r="I30" s="77">
        <v>439667000</v>
      </c>
      <c r="J30" s="75">
        <v>0</v>
      </c>
      <c r="K30" s="78">
        <v>0</v>
      </c>
    </row>
    <row r="31" spans="2:11" ht="30" customHeight="1">
      <c r="B31" s="73" t="s">
        <v>15</v>
      </c>
      <c r="C31" s="65" t="s">
        <v>244</v>
      </c>
      <c r="D31" s="65" t="s">
        <v>244</v>
      </c>
      <c r="E31" s="74" t="s">
        <v>53</v>
      </c>
      <c r="F31" s="75">
        <v>152869100</v>
      </c>
      <c r="G31" s="76">
        <v>147130100</v>
      </c>
      <c r="H31" s="77">
        <f t="shared" si="0"/>
        <v>5739000</v>
      </c>
      <c r="I31" s="77">
        <v>152869100</v>
      </c>
      <c r="J31" s="75">
        <v>0</v>
      </c>
      <c r="K31" s="78">
        <v>0</v>
      </c>
    </row>
    <row r="32" spans="2:11" ht="30" customHeight="1">
      <c r="B32" s="73" t="s">
        <v>16</v>
      </c>
      <c r="C32" s="65" t="s">
        <v>244</v>
      </c>
      <c r="D32" s="65" t="s">
        <v>244</v>
      </c>
      <c r="E32" s="74" t="s">
        <v>54</v>
      </c>
      <c r="F32" s="75">
        <v>191708200</v>
      </c>
      <c r="G32" s="76">
        <v>188287200</v>
      </c>
      <c r="H32" s="77">
        <f t="shared" si="0"/>
        <v>3421000</v>
      </c>
      <c r="I32" s="77">
        <v>191708200</v>
      </c>
      <c r="J32" s="75">
        <v>0</v>
      </c>
      <c r="K32" s="78">
        <v>0</v>
      </c>
    </row>
    <row r="33" spans="2:11" ht="30" customHeight="1">
      <c r="B33" s="73" t="s">
        <v>17</v>
      </c>
      <c r="C33" s="65" t="s">
        <v>244</v>
      </c>
      <c r="D33" s="65" t="s">
        <v>244</v>
      </c>
      <c r="E33" s="74" t="s">
        <v>55</v>
      </c>
      <c r="F33" s="75">
        <v>1193658000</v>
      </c>
      <c r="G33" s="76">
        <v>839559000</v>
      </c>
      <c r="H33" s="77">
        <f t="shared" si="0"/>
        <v>342099000</v>
      </c>
      <c r="I33" s="77">
        <v>1181658000</v>
      </c>
      <c r="J33" s="75">
        <v>12000000</v>
      </c>
      <c r="K33" s="78">
        <v>28005000</v>
      </c>
    </row>
    <row r="34" spans="2:11" ht="30" customHeight="1">
      <c r="B34" s="73" t="s">
        <v>18</v>
      </c>
      <c r="C34" s="65" t="s">
        <v>244</v>
      </c>
      <c r="D34" s="65" t="s">
        <v>244</v>
      </c>
      <c r="E34" s="74" t="s">
        <v>56</v>
      </c>
      <c r="F34" s="75">
        <v>418631000</v>
      </c>
      <c r="G34" s="76">
        <v>0</v>
      </c>
      <c r="H34" s="77">
        <f t="shared" si="0"/>
        <v>561704000</v>
      </c>
      <c r="I34" s="77">
        <v>561704000</v>
      </c>
      <c r="J34" s="75">
        <v>11000000</v>
      </c>
      <c r="K34" s="78">
        <v>40000000</v>
      </c>
    </row>
    <row r="35" spans="2:11" ht="30" customHeight="1">
      <c r="B35" s="73" t="s">
        <v>19</v>
      </c>
      <c r="C35" s="65" t="s">
        <v>244</v>
      </c>
      <c r="D35" s="65" t="s">
        <v>244</v>
      </c>
      <c r="E35" s="74" t="s">
        <v>300</v>
      </c>
      <c r="F35" s="75">
        <v>116050000</v>
      </c>
      <c r="G35" s="76">
        <v>0</v>
      </c>
      <c r="H35" s="77">
        <f t="shared" si="0"/>
        <v>137943000</v>
      </c>
      <c r="I35" s="77">
        <v>137943000</v>
      </c>
      <c r="J35" s="75">
        <v>0</v>
      </c>
      <c r="K35" s="78">
        <v>30002500</v>
      </c>
    </row>
    <row r="36" spans="2:11" ht="30" customHeight="1">
      <c r="B36" s="73" t="s">
        <v>20</v>
      </c>
      <c r="C36" s="65" t="s">
        <v>244</v>
      </c>
      <c r="D36" s="65" t="s">
        <v>244</v>
      </c>
      <c r="E36" s="74" t="s">
        <v>57</v>
      </c>
      <c r="F36" s="75">
        <v>7785450</v>
      </c>
      <c r="G36" s="76">
        <v>0</v>
      </c>
      <c r="H36" s="77">
        <f t="shared" si="0"/>
        <v>18209000</v>
      </c>
      <c r="I36" s="77">
        <v>18209000</v>
      </c>
      <c r="J36" s="75">
        <v>0</v>
      </c>
      <c r="K36" s="78">
        <v>17001000</v>
      </c>
    </row>
    <row r="37" spans="2:11" ht="30" customHeight="1">
      <c r="B37" s="73" t="s">
        <v>21</v>
      </c>
      <c r="C37" s="65" t="s">
        <v>244</v>
      </c>
      <c r="D37" s="65" t="s">
        <v>244</v>
      </c>
      <c r="E37" s="74" t="s">
        <v>58</v>
      </c>
      <c r="F37" s="75">
        <v>213777000</v>
      </c>
      <c r="G37" s="76">
        <v>0</v>
      </c>
      <c r="H37" s="77">
        <f t="shared" si="0"/>
        <v>252589550</v>
      </c>
      <c r="I37" s="77">
        <v>252589550</v>
      </c>
      <c r="J37" s="75">
        <v>0</v>
      </c>
      <c r="K37" s="78">
        <v>676000000</v>
      </c>
    </row>
    <row r="38" spans="2:11" ht="30" customHeight="1">
      <c r="B38" s="73" t="s">
        <v>22</v>
      </c>
      <c r="C38" s="65" t="s">
        <v>244</v>
      </c>
      <c r="D38" s="65" t="s">
        <v>244</v>
      </c>
      <c r="E38" s="74" t="s">
        <v>59</v>
      </c>
      <c r="F38" s="75">
        <v>16979000</v>
      </c>
      <c r="G38" s="76">
        <v>9858000</v>
      </c>
      <c r="H38" s="77">
        <f t="shared" si="0"/>
        <v>6621000</v>
      </c>
      <c r="I38" s="77">
        <v>16479000</v>
      </c>
      <c r="J38" s="75">
        <v>500000</v>
      </c>
      <c r="K38" s="78">
        <v>800000</v>
      </c>
    </row>
    <row r="39" spans="2:11" ht="30" customHeight="1">
      <c r="B39" s="73" t="s">
        <v>23</v>
      </c>
      <c r="C39" s="65" t="s">
        <v>244</v>
      </c>
      <c r="D39" s="65" t="s">
        <v>244</v>
      </c>
      <c r="E39" s="74" t="s">
        <v>60</v>
      </c>
      <c r="F39" s="75">
        <v>40016000</v>
      </c>
      <c r="G39" s="76">
        <v>0</v>
      </c>
      <c r="H39" s="77">
        <f t="shared" si="0"/>
        <v>130218000</v>
      </c>
      <c r="I39" s="77">
        <v>130218000</v>
      </c>
      <c r="J39" s="75">
        <v>0</v>
      </c>
      <c r="K39" s="78">
        <v>402000000</v>
      </c>
    </row>
    <row r="40" spans="2:11" ht="30" customHeight="1">
      <c r="B40" s="73" t="s">
        <v>24</v>
      </c>
      <c r="C40" s="65" t="s">
        <v>244</v>
      </c>
      <c r="D40" s="65" t="s">
        <v>244</v>
      </c>
      <c r="E40" s="74" t="s">
        <v>61</v>
      </c>
      <c r="F40" s="75">
        <v>2819000</v>
      </c>
      <c r="G40" s="76">
        <v>813000</v>
      </c>
      <c r="H40" s="77">
        <f t="shared" si="0"/>
        <v>1656000</v>
      </c>
      <c r="I40" s="77">
        <v>2469000</v>
      </c>
      <c r="J40" s="75">
        <v>350000</v>
      </c>
      <c r="K40" s="78">
        <v>350000</v>
      </c>
    </row>
    <row r="41" spans="2:11" ht="30" customHeight="1">
      <c r="B41" s="73" t="s">
        <v>25</v>
      </c>
      <c r="C41" s="65" t="s">
        <v>244</v>
      </c>
      <c r="D41" s="65" t="s">
        <v>244</v>
      </c>
      <c r="E41" s="74" t="s">
        <v>62</v>
      </c>
      <c r="F41" s="75">
        <v>103992000</v>
      </c>
      <c r="G41" s="76">
        <v>90749000</v>
      </c>
      <c r="H41" s="77">
        <f t="shared" si="0"/>
        <v>13243000</v>
      </c>
      <c r="I41" s="77">
        <v>103992000</v>
      </c>
      <c r="J41" s="75">
        <v>0</v>
      </c>
      <c r="K41" s="78">
        <v>0</v>
      </c>
    </row>
    <row r="42" spans="2:11" ht="30" customHeight="1">
      <c r="B42" s="73" t="s">
        <v>26</v>
      </c>
      <c r="C42" s="65" t="s">
        <v>244</v>
      </c>
      <c r="D42" s="65" t="s">
        <v>244</v>
      </c>
      <c r="E42" s="74" t="s">
        <v>63</v>
      </c>
      <c r="F42" s="75">
        <v>35373000</v>
      </c>
      <c r="G42" s="76">
        <v>0</v>
      </c>
      <c r="H42" s="77">
        <f t="shared" si="0"/>
        <v>35373000</v>
      </c>
      <c r="I42" s="77">
        <v>35373000</v>
      </c>
      <c r="J42" s="75">
        <v>0</v>
      </c>
      <c r="K42" s="78">
        <v>0</v>
      </c>
    </row>
    <row r="43" spans="2:11" ht="30" customHeight="1">
      <c r="B43" s="73" t="s">
        <v>27</v>
      </c>
      <c r="C43" s="65" t="s">
        <v>244</v>
      </c>
      <c r="D43" s="65" t="s">
        <v>244</v>
      </c>
      <c r="E43" s="74" t="s">
        <v>303</v>
      </c>
      <c r="F43" s="75">
        <v>429360000</v>
      </c>
      <c r="G43" s="76">
        <v>270041000</v>
      </c>
      <c r="H43" s="77">
        <f t="shared" si="0"/>
        <v>99319000</v>
      </c>
      <c r="I43" s="77">
        <v>369360000</v>
      </c>
      <c r="J43" s="75">
        <v>60000000</v>
      </c>
      <c r="K43" s="78">
        <v>90000000</v>
      </c>
    </row>
    <row r="44" spans="2:11" ht="30" customHeight="1">
      <c r="B44" s="73" t="s">
        <v>28</v>
      </c>
      <c r="C44" s="65" t="s">
        <v>244</v>
      </c>
      <c r="D44" s="65" t="s">
        <v>244</v>
      </c>
      <c r="E44" s="74" t="s">
        <v>64</v>
      </c>
      <c r="F44" s="75">
        <v>19432000</v>
      </c>
      <c r="G44" s="76">
        <v>13424000</v>
      </c>
      <c r="H44" s="77">
        <f t="shared" si="0"/>
        <v>5008000</v>
      </c>
      <c r="I44" s="77">
        <v>18432000</v>
      </c>
      <c r="J44" s="75">
        <v>1000000</v>
      </c>
      <c r="K44" s="78">
        <v>1000000</v>
      </c>
    </row>
    <row r="45" spans="2:11" ht="30" customHeight="1">
      <c r="B45" s="73" t="s">
        <v>29</v>
      </c>
      <c r="C45" s="65" t="s">
        <v>244</v>
      </c>
      <c r="D45" s="65" t="s">
        <v>244</v>
      </c>
      <c r="E45" s="74" t="s">
        <v>65</v>
      </c>
      <c r="F45" s="75">
        <v>81848000</v>
      </c>
      <c r="G45" s="76">
        <v>81738000</v>
      </c>
      <c r="H45" s="77">
        <f t="shared" si="0"/>
        <v>110000</v>
      </c>
      <c r="I45" s="77">
        <v>81848000</v>
      </c>
      <c r="J45" s="75">
        <v>0</v>
      </c>
      <c r="K45" s="78">
        <v>10400000</v>
      </c>
    </row>
    <row r="46" spans="2:11" ht="30" customHeight="1">
      <c r="B46" s="73" t="s">
        <v>30</v>
      </c>
      <c r="C46" s="65" t="s">
        <v>244</v>
      </c>
      <c r="D46" s="65" t="s">
        <v>244</v>
      </c>
      <c r="E46" s="74" t="s">
        <v>66</v>
      </c>
      <c r="F46" s="75">
        <v>41692000</v>
      </c>
      <c r="G46" s="76">
        <v>33733000</v>
      </c>
      <c r="H46" s="77">
        <f t="shared" si="0"/>
        <v>5959000</v>
      </c>
      <c r="I46" s="77">
        <v>39692000</v>
      </c>
      <c r="J46" s="75">
        <v>2000000</v>
      </c>
      <c r="K46" s="78">
        <v>3000000</v>
      </c>
    </row>
    <row r="47" spans="2:11" ht="30" customHeight="1">
      <c r="B47" s="73" t="s">
        <v>31</v>
      </c>
      <c r="C47" s="65" t="s">
        <v>244</v>
      </c>
      <c r="D47" s="65" t="s">
        <v>244</v>
      </c>
      <c r="E47" s="74" t="s">
        <v>67</v>
      </c>
      <c r="F47" s="75">
        <v>51176000</v>
      </c>
      <c r="G47" s="76">
        <v>50955000</v>
      </c>
      <c r="H47" s="77">
        <f t="shared" si="0"/>
        <v>221000</v>
      </c>
      <c r="I47" s="77">
        <v>51176000</v>
      </c>
      <c r="J47" s="75">
        <v>0</v>
      </c>
      <c r="K47" s="78">
        <v>0</v>
      </c>
    </row>
    <row r="48" spans="2:11" ht="30" customHeight="1">
      <c r="B48" s="73" t="s">
        <v>32</v>
      </c>
      <c r="C48" s="65" t="s">
        <v>244</v>
      </c>
      <c r="D48" s="65" t="s">
        <v>244</v>
      </c>
      <c r="E48" s="74" t="s">
        <v>68</v>
      </c>
      <c r="F48" s="75">
        <v>22532450</v>
      </c>
      <c r="G48" s="76">
        <v>0</v>
      </c>
      <c r="H48" s="77">
        <f t="shared" si="0"/>
        <v>22532450</v>
      </c>
      <c r="I48" s="77">
        <v>22532450</v>
      </c>
      <c r="J48" s="75">
        <v>0</v>
      </c>
      <c r="K48" s="78">
        <v>0</v>
      </c>
    </row>
    <row r="49" spans="2:11" ht="30" customHeight="1">
      <c r="B49" s="73" t="s">
        <v>33</v>
      </c>
      <c r="C49" s="65" t="s">
        <v>244</v>
      </c>
      <c r="D49" s="65" t="s">
        <v>244</v>
      </c>
      <c r="E49" s="74" t="s">
        <v>69</v>
      </c>
      <c r="F49" s="75">
        <v>55164000</v>
      </c>
      <c r="G49" s="76">
        <v>44129000</v>
      </c>
      <c r="H49" s="77">
        <f t="shared" si="0"/>
        <v>11035000</v>
      </c>
      <c r="I49" s="77">
        <v>55164000</v>
      </c>
      <c r="J49" s="75">
        <v>0</v>
      </c>
      <c r="K49" s="78">
        <v>1000000</v>
      </c>
    </row>
    <row r="50" spans="2:11" ht="30" customHeight="1">
      <c r="B50" s="73" t="s">
        <v>34</v>
      </c>
      <c r="C50" s="65" t="s">
        <v>244</v>
      </c>
      <c r="D50" s="65" t="s">
        <v>244</v>
      </c>
      <c r="E50" s="74" t="s">
        <v>70</v>
      </c>
      <c r="F50" s="75">
        <v>297385200</v>
      </c>
      <c r="G50" s="76">
        <v>253243200</v>
      </c>
      <c r="H50" s="77">
        <f t="shared" si="0"/>
        <v>44142000</v>
      </c>
      <c r="I50" s="77">
        <v>297385200</v>
      </c>
      <c r="J50" s="75">
        <v>0</v>
      </c>
      <c r="K50" s="78">
        <v>1000000</v>
      </c>
    </row>
    <row r="51" spans="2:11" ht="30" customHeight="1">
      <c r="B51" s="73" t="s">
        <v>35</v>
      </c>
      <c r="C51" s="65" t="s">
        <v>244</v>
      </c>
      <c r="D51" s="65" t="s">
        <v>244</v>
      </c>
      <c r="E51" s="74" t="s">
        <v>71</v>
      </c>
      <c r="F51" s="75">
        <v>850147000</v>
      </c>
      <c r="G51" s="76">
        <v>702000000</v>
      </c>
      <c r="H51" s="77">
        <f t="shared" si="0"/>
        <v>148147000</v>
      </c>
      <c r="I51" s="77">
        <v>850147000</v>
      </c>
      <c r="J51" s="75">
        <v>0</v>
      </c>
      <c r="K51" s="78">
        <v>280000000</v>
      </c>
    </row>
    <row r="52" spans="2:11" ht="30" customHeight="1">
      <c r="B52" s="73" t="s">
        <v>36</v>
      </c>
      <c r="C52" s="65" t="s">
        <v>244</v>
      </c>
      <c r="D52" s="65" t="s">
        <v>244</v>
      </c>
      <c r="E52" s="74" t="s">
        <v>72</v>
      </c>
      <c r="F52" s="75">
        <v>15800000</v>
      </c>
      <c r="G52" s="76">
        <v>0</v>
      </c>
      <c r="H52" s="77">
        <f t="shared" si="0"/>
        <v>69523000</v>
      </c>
      <c r="I52" s="77">
        <v>69523000</v>
      </c>
      <c r="J52" s="75">
        <v>0</v>
      </c>
      <c r="K52" s="78">
        <v>245000000</v>
      </c>
    </row>
    <row r="53" spans="2:11" ht="30" customHeight="1">
      <c r="B53" s="73" t="s">
        <v>37</v>
      </c>
      <c r="C53" s="65" t="s">
        <v>244</v>
      </c>
      <c r="D53" s="65" t="s">
        <v>244</v>
      </c>
      <c r="E53" s="74" t="s">
        <v>73</v>
      </c>
      <c r="F53" s="75">
        <v>9283000</v>
      </c>
      <c r="G53" s="76">
        <v>0</v>
      </c>
      <c r="H53" s="77">
        <f t="shared" si="0"/>
        <v>9496000</v>
      </c>
      <c r="I53" s="77">
        <v>9496000</v>
      </c>
      <c r="J53" s="75">
        <v>0</v>
      </c>
      <c r="K53" s="78">
        <v>0</v>
      </c>
    </row>
    <row r="54" spans="2:11" ht="30" customHeight="1">
      <c r="B54" s="73" t="s">
        <v>38</v>
      </c>
      <c r="C54" s="65" t="s">
        <v>244</v>
      </c>
      <c r="D54" s="65" t="s">
        <v>244</v>
      </c>
      <c r="E54" s="74" t="s">
        <v>74</v>
      </c>
      <c r="F54" s="75">
        <v>19313000</v>
      </c>
      <c r="G54" s="76">
        <v>19235000</v>
      </c>
      <c r="H54" s="77">
        <f t="shared" si="0"/>
        <v>78000</v>
      </c>
      <c r="I54" s="77">
        <v>19313000</v>
      </c>
      <c r="J54" s="75">
        <v>0</v>
      </c>
      <c r="K54" s="78">
        <v>0</v>
      </c>
    </row>
    <row r="55" spans="2:11" ht="30" customHeight="1" thickBot="1">
      <c r="B55" s="73" t="s">
        <v>39</v>
      </c>
      <c r="C55" s="65" t="s">
        <v>244</v>
      </c>
      <c r="D55" s="65" t="s">
        <v>244</v>
      </c>
      <c r="E55" s="74" t="s">
        <v>301</v>
      </c>
      <c r="F55" s="75">
        <v>7568786000</v>
      </c>
      <c r="G55" s="76">
        <v>6582786000</v>
      </c>
      <c r="H55" s="77">
        <f t="shared" si="0"/>
        <v>986000000</v>
      </c>
      <c r="I55" s="77">
        <v>7568786000</v>
      </c>
      <c r="J55" s="75">
        <v>0</v>
      </c>
      <c r="K55" s="78">
        <v>0</v>
      </c>
    </row>
    <row r="56" spans="1:11" ht="24.75" customHeight="1" hidden="1">
      <c r="A56" s="65" t="s">
        <v>258</v>
      </c>
      <c r="B56" s="73" t="s">
        <v>244</v>
      </c>
      <c r="C56" s="65" t="s">
        <v>244</v>
      </c>
      <c r="D56" s="65" t="s">
        <v>244</v>
      </c>
      <c r="E56" s="79" t="s">
        <v>244</v>
      </c>
      <c r="F56" s="80" t="s">
        <v>244</v>
      </c>
      <c r="G56" s="81" t="s">
        <v>244</v>
      </c>
      <c r="H56" s="82" t="s">
        <v>244</v>
      </c>
      <c r="I56" s="82" t="s">
        <v>244</v>
      </c>
      <c r="J56" s="82" t="s">
        <v>244</v>
      </c>
      <c r="K56" s="81" t="s">
        <v>244</v>
      </c>
    </row>
    <row r="57" spans="1:11" ht="6" customHeight="1" thickBot="1">
      <c r="A57" s="62" t="s">
        <v>258</v>
      </c>
      <c r="E57" s="83" t="s">
        <v>244</v>
      </c>
      <c r="F57" s="83" t="s">
        <v>244</v>
      </c>
      <c r="G57" s="83" t="s">
        <v>244</v>
      </c>
      <c r="H57" s="83" t="s">
        <v>244</v>
      </c>
      <c r="I57" s="83" t="s">
        <v>244</v>
      </c>
      <c r="J57" s="83" t="s">
        <v>244</v>
      </c>
      <c r="K57" s="83" t="s">
        <v>244</v>
      </c>
    </row>
    <row r="58" spans="2:11" ht="30" customHeight="1">
      <c r="B58" s="62">
        <v>40</v>
      </c>
      <c r="E58" s="84" t="s">
        <v>299</v>
      </c>
      <c r="F58" s="85">
        <v>18446938400</v>
      </c>
      <c r="G58" s="86">
        <v>14306894500</v>
      </c>
      <c r="H58" s="87">
        <f>I58-G58</f>
        <v>4569600000</v>
      </c>
      <c r="I58" s="87">
        <v>18876494500</v>
      </c>
      <c r="J58" s="85">
        <v>157350000</v>
      </c>
      <c r="K58" s="88">
        <v>2171158500</v>
      </c>
    </row>
    <row r="59" spans="2:11" ht="30" customHeight="1">
      <c r="B59" s="62">
        <v>38</v>
      </c>
      <c r="E59" s="90" t="s">
        <v>40</v>
      </c>
      <c r="F59" s="91">
        <v>12479474000</v>
      </c>
      <c r="G59" s="92">
        <v>10932737420</v>
      </c>
      <c r="H59" s="93">
        <f>I59-G59</f>
        <v>1540916580</v>
      </c>
      <c r="I59" s="93">
        <v>12473654000</v>
      </c>
      <c r="J59" s="91">
        <v>5820000</v>
      </c>
      <c r="K59" s="94">
        <v>352027881</v>
      </c>
    </row>
    <row r="60" spans="1:11" s="103" customFormat="1" ht="30" customHeight="1" thickBot="1">
      <c r="A60" s="58" t="s">
        <v>258</v>
      </c>
      <c r="B60" s="96" t="s">
        <v>244</v>
      </c>
      <c r="C60" s="96" t="s">
        <v>244</v>
      </c>
      <c r="D60" s="96" t="s">
        <v>244</v>
      </c>
      <c r="E60" s="97" t="s">
        <v>241</v>
      </c>
      <c r="F60" s="98">
        <f aca="true" t="shared" si="1" ref="F60:K60">F58+F59</f>
        <v>30926412400</v>
      </c>
      <c r="G60" s="99">
        <f t="shared" si="1"/>
        <v>25239631920</v>
      </c>
      <c r="H60" s="100">
        <f t="shared" si="1"/>
        <v>6110516580</v>
      </c>
      <c r="I60" s="100">
        <f t="shared" si="1"/>
        <v>31350148500</v>
      </c>
      <c r="J60" s="98">
        <f t="shared" si="1"/>
        <v>163170000</v>
      </c>
      <c r="K60" s="101">
        <f t="shared" si="1"/>
        <v>2523186381</v>
      </c>
    </row>
  </sheetData>
  <sheetProtection/>
  <mergeCells count="12">
    <mergeCell ref="G16:G17"/>
    <mergeCell ref="H16:H17"/>
    <mergeCell ref="I16:I17"/>
    <mergeCell ref="J16:J17"/>
    <mergeCell ref="F14:K14"/>
    <mergeCell ref="E15:E17"/>
    <mergeCell ref="E10:K10"/>
    <mergeCell ref="E11:K11"/>
    <mergeCell ref="K16:K17"/>
    <mergeCell ref="F15:F17"/>
    <mergeCell ref="G15:I15"/>
    <mergeCell ref="J15:K15"/>
  </mergeCells>
  <printOptions horizontalCentered="1" verticalCentered="1"/>
  <pageMargins left="0.48" right="0.44" top="0.39" bottom="0.6" header="0.26" footer="0.3937007874015748"/>
  <pageSetup firstPageNumber="1" useFirstPageNumber="1" fitToHeight="1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5" zoomScaleNormal="75" zoomScalePageLayoutView="0" workbookViewId="0" topLeftCell="E9">
      <selection activeCell="W19" sqref="W19"/>
    </sheetView>
  </sheetViews>
  <sheetFormatPr defaultColWidth="9.140625" defaultRowHeight="15" customHeight="1"/>
  <cols>
    <col min="1" max="1" width="15.140625" style="111" hidden="1" customWidth="1"/>
    <col min="2" max="2" width="10.7109375" style="111" hidden="1" customWidth="1"/>
    <col min="3" max="3" width="8.421875" style="111" hidden="1" customWidth="1"/>
    <col min="4" max="4" width="13.421875" style="111" hidden="1" customWidth="1"/>
    <col min="5" max="5" width="64.7109375" style="111" customWidth="1"/>
    <col min="6" max="6" width="21.421875" style="111" bestFit="1" customWidth="1"/>
    <col min="7" max="7" width="18.7109375" style="111" bestFit="1" customWidth="1"/>
    <col min="8" max="9" width="21.421875" style="111" bestFit="1" customWidth="1"/>
    <col min="10" max="11" width="18.7109375" style="111" bestFit="1" customWidth="1"/>
    <col min="12" max="243" width="9.140625" style="111" bestFit="1" customWidth="1"/>
    <col min="244" max="16384" width="9.140625" style="111" customWidth="1"/>
  </cols>
  <sheetData>
    <row r="1" spans="1:11" ht="15" hidden="1">
      <c r="A1" s="106" t="s">
        <v>242</v>
      </c>
      <c r="B1" s="107" t="s">
        <v>243</v>
      </c>
      <c r="C1" s="108" t="s">
        <v>244</v>
      </c>
      <c r="D1" s="109" t="s">
        <v>245</v>
      </c>
      <c r="E1" s="110" t="s">
        <v>246</v>
      </c>
      <c r="F1" s="110" t="s">
        <v>247</v>
      </c>
      <c r="G1" s="110" t="s">
        <v>304</v>
      </c>
      <c r="H1" s="110" t="s">
        <v>258</v>
      </c>
      <c r="I1" s="110" t="s">
        <v>304</v>
      </c>
      <c r="J1" s="110" t="s">
        <v>305</v>
      </c>
      <c r="K1" s="110" t="s">
        <v>305</v>
      </c>
    </row>
    <row r="2" spans="1:11" ht="15" hidden="1">
      <c r="A2" s="112" t="s">
        <v>248</v>
      </c>
      <c r="B2" s="107" t="s">
        <v>306</v>
      </c>
      <c r="C2" s="108" t="s">
        <v>249</v>
      </c>
      <c r="D2" s="109" t="s">
        <v>250</v>
      </c>
      <c r="E2" s="113" t="str">
        <f>ButceYil</f>
        <v>2011</v>
      </c>
      <c r="F2" s="113" t="str">
        <f>ButceYil</f>
        <v>2011</v>
      </c>
      <c r="G2" s="113" t="str">
        <f>ButceYil</f>
        <v>2011</v>
      </c>
      <c r="H2" s="113" t="s">
        <v>244</v>
      </c>
      <c r="I2" s="113" t="str">
        <f>ButceYil</f>
        <v>2011</v>
      </c>
      <c r="J2" s="113" t="str">
        <f>ButceYil</f>
        <v>2011</v>
      </c>
      <c r="K2" s="113" t="str">
        <f>ButceYil</f>
        <v>2011</v>
      </c>
    </row>
    <row r="3" spans="1:11" ht="15" hidden="1">
      <c r="A3" s="112" t="s">
        <v>251</v>
      </c>
      <c r="B3" s="107" t="s">
        <v>1</v>
      </c>
      <c r="C3" s="108" t="s">
        <v>252</v>
      </c>
      <c r="D3" s="109" t="s">
        <v>253</v>
      </c>
      <c r="F3" s="113" t="str">
        <f>Asama</f>
        <v>3</v>
      </c>
      <c r="G3" s="113" t="str">
        <f>Asama</f>
        <v>3</v>
      </c>
      <c r="H3" s="113" t="s">
        <v>244</v>
      </c>
      <c r="I3" s="113" t="str">
        <f>Asama</f>
        <v>3</v>
      </c>
      <c r="J3" s="113" t="str">
        <f>Asama</f>
        <v>3</v>
      </c>
      <c r="K3" s="113" t="str">
        <f>Asama</f>
        <v>3</v>
      </c>
    </row>
    <row r="4" spans="1:11" ht="15" hidden="1">
      <c r="A4" s="112" t="s">
        <v>254</v>
      </c>
      <c r="B4" s="108" t="s">
        <v>243</v>
      </c>
      <c r="C4" s="108" t="s">
        <v>244</v>
      </c>
      <c r="D4" s="109" t="s">
        <v>256</v>
      </c>
      <c r="F4" s="110" t="s">
        <v>244</v>
      </c>
      <c r="G4" s="114" t="s">
        <v>307</v>
      </c>
      <c r="H4" s="114" t="s">
        <v>244</v>
      </c>
      <c r="I4" s="114" t="s">
        <v>244</v>
      </c>
      <c r="K4" s="114" t="s">
        <v>244</v>
      </c>
    </row>
    <row r="5" spans="1:11" ht="15" hidden="1">
      <c r="A5" s="108" t="s">
        <v>244</v>
      </c>
      <c r="B5" s="108" t="s">
        <v>244</v>
      </c>
      <c r="C5" s="108" t="s">
        <v>244</v>
      </c>
      <c r="D5" s="109" t="s">
        <v>308</v>
      </c>
      <c r="F5" s="110" t="s">
        <v>244</v>
      </c>
      <c r="G5" s="114" t="s">
        <v>244</v>
      </c>
      <c r="H5" s="114" t="s">
        <v>244</v>
      </c>
      <c r="I5" s="114" t="s">
        <v>244</v>
      </c>
      <c r="J5" s="114" t="s">
        <v>309</v>
      </c>
      <c r="K5" s="114" t="s">
        <v>306</v>
      </c>
    </row>
    <row r="6" spans="1:11" ht="15" hidden="1">
      <c r="A6" s="115" t="s">
        <v>244</v>
      </c>
      <c r="B6" s="115" t="s">
        <v>244</v>
      </c>
      <c r="C6" s="115" t="s">
        <v>244</v>
      </c>
      <c r="D6" s="110" t="s">
        <v>244</v>
      </c>
      <c r="F6" s="115" t="s">
        <v>244</v>
      </c>
      <c r="G6" s="115" t="s">
        <v>244</v>
      </c>
      <c r="H6" s="115" t="s">
        <v>244</v>
      </c>
      <c r="I6" s="115" t="s">
        <v>244</v>
      </c>
      <c r="J6" s="115" t="s">
        <v>244</v>
      </c>
      <c r="K6" s="115" t="s">
        <v>244</v>
      </c>
    </row>
    <row r="7" spans="1:11" ht="15" hidden="1">
      <c r="A7" s="115" t="s">
        <v>244</v>
      </c>
      <c r="B7" s="115" t="s">
        <v>244</v>
      </c>
      <c r="C7" s="115" t="s">
        <v>244</v>
      </c>
      <c r="D7" s="115" t="s">
        <v>244</v>
      </c>
      <c r="E7" s="115" t="s">
        <v>244</v>
      </c>
      <c r="F7" s="115" t="s">
        <v>244</v>
      </c>
      <c r="G7" s="115" t="s">
        <v>244</v>
      </c>
      <c r="H7" s="115" t="s">
        <v>244</v>
      </c>
      <c r="I7" s="115" t="s">
        <v>244</v>
      </c>
      <c r="J7" s="115" t="s">
        <v>244</v>
      </c>
      <c r="K7" s="115" t="s">
        <v>244</v>
      </c>
    </row>
    <row r="8" spans="1:11" ht="19.5" customHeight="1" hidden="1">
      <c r="A8" s="108" t="s">
        <v>310</v>
      </c>
      <c r="B8" s="108" t="s">
        <v>244</v>
      </c>
      <c r="C8" s="108" t="s">
        <v>244</v>
      </c>
      <c r="D8" s="108" t="s">
        <v>244</v>
      </c>
      <c r="E8" s="112" t="s">
        <v>244</v>
      </c>
      <c r="F8" s="112" t="s">
        <v>244</v>
      </c>
      <c r="G8" s="112" t="s">
        <v>244</v>
      </c>
      <c r="H8" s="112" t="s">
        <v>244</v>
      </c>
      <c r="I8" s="112" t="s">
        <v>244</v>
      </c>
      <c r="J8" s="112" t="s">
        <v>244</v>
      </c>
      <c r="K8" s="112" t="s">
        <v>244</v>
      </c>
    </row>
    <row r="9" spans="1:11" ht="19.5" customHeight="1">
      <c r="A9" s="108" t="s">
        <v>244</v>
      </c>
      <c r="B9" s="108" t="s">
        <v>244</v>
      </c>
      <c r="C9" s="108" t="s">
        <v>244</v>
      </c>
      <c r="D9" s="108" t="s">
        <v>244</v>
      </c>
      <c r="E9" s="109" t="s">
        <v>244</v>
      </c>
      <c r="F9" s="109" t="s">
        <v>244</v>
      </c>
      <c r="G9" s="109" t="s">
        <v>244</v>
      </c>
      <c r="H9" s="109" t="s">
        <v>244</v>
      </c>
      <c r="I9" s="109" t="s">
        <v>244</v>
      </c>
      <c r="J9" s="109" t="s">
        <v>244</v>
      </c>
      <c r="K9" s="109" t="s">
        <v>244</v>
      </c>
    </row>
    <row r="10" spans="1:11" ht="19.5" customHeight="1">
      <c r="A10" s="108" t="s">
        <v>244</v>
      </c>
      <c r="B10" s="108" t="s">
        <v>244</v>
      </c>
      <c r="C10" s="108" t="s">
        <v>244</v>
      </c>
      <c r="D10" s="108" t="s">
        <v>244</v>
      </c>
      <c r="E10" s="188" t="s">
        <v>323</v>
      </c>
      <c r="F10" s="188" t="s">
        <v>244</v>
      </c>
      <c r="G10" s="188" t="s">
        <v>244</v>
      </c>
      <c r="H10" s="188" t="s">
        <v>244</v>
      </c>
      <c r="I10" s="188" t="s">
        <v>244</v>
      </c>
      <c r="J10" s="188" t="s">
        <v>244</v>
      </c>
      <c r="K10" s="188" t="s">
        <v>244</v>
      </c>
    </row>
    <row r="11" spans="1:11" ht="19.5" customHeight="1">
      <c r="A11" s="108" t="s">
        <v>244</v>
      </c>
      <c r="B11" s="108" t="s">
        <v>244</v>
      </c>
      <c r="C11" s="108" t="s">
        <v>244</v>
      </c>
      <c r="D11" s="108" t="s">
        <v>244</v>
      </c>
      <c r="E11" s="188" t="s">
        <v>327</v>
      </c>
      <c r="F11" s="188" t="s">
        <v>244</v>
      </c>
      <c r="G11" s="188" t="s">
        <v>244</v>
      </c>
      <c r="H11" s="188" t="s">
        <v>244</v>
      </c>
      <c r="I11" s="188" t="s">
        <v>244</v>
      </c>
      <c r="J11" s="188" t="s">
        <v>244</v>
      </c>
      <c r="K11" s="188" t="s">
        <v>244</v>
      </c>
    </row>
    <row r="12" spans="1:11" ht="19.5" customHeight="1">
      <c r="A12" s="108"/>
      <c r="B12" s="108"/>
      <c r="C12" s="108"/>
      <c r="D12" s="108"/>
      <c r="E12" s="143"/>
      <c r="F12" s="143"/>
      <c r="G12" s="143"/>
      <c r="H12" s="143"/>
      <c r="I12" s="143"/>
      <c r="J12" s="143"/>
      <c r="K12" s="143"/>
    </row>
    <row r="13" spans="1:11" ht="19.5" customHeight="1">
      <c r="A13" s="108"/>
      <c r="B13" s="108"/>
      <c r="C13" s="108"/>
      <c r="D13" s="108"/>
      <c r="E13" s="143"/>
      <c r="F13" s="143"/>
      <c r="G13" s="143"/>
      <c r="H13" s="143"/>
      <c r="I13" s="143"/>
      <c r="J13" s="143"/>
      <c r="K13" s="143"/>
    </row>
    <row r="14" spans="1:11" ht="19.5" customHeight="1" thickBot="1">
      <c r="A14" s="108" t="s">
        <v>244</v>
      </c>
      <c r="B14" s="108" t="s">
        <v>244</v>
      </c>
      <c r="C14" s="108" t="s">
        <v>244</v>
      </c>
      <c r="D14" s="108" t="s">
        <v>244</v>
      </c>
      <c r="E14" s="108" t="s">
        <v>244</v>
      </c>
      <c r="F14" s="108" t="s">
        <v>244</v>
      </c>
      <c r="G14" s="108" t="s">
        <v>244</v>
      </c>
      <c r="H14" s="108" t="s">
        <v>244</v>
      </c>
      <c r="I14" s="108" t="s">
        <v>244</v>
      </c>
      <c r="J14" s="108" t="s">
        <v>244</v>
      </c>
      <c r="K14" s="109" t="s">
        <v>326</v>
      </c>
    </row>
    <row r="15" spans="1:11" ht="19.5" customHeight="1" thickBot="1">
      <c r="A15" s="108" t="s">
        <v>244</v>
      </c>
      <c r="B15" s="108" t="s">
        <v>244</v>
      </c>
      <c r="C15" s="108" t="s">
        <v>244</v>
      </c>
      <c r="D15" s="108" t="s">
        <v>244</v>
      </c>
      <c r="E15" s="116" t="s">
        <v>244</v>
      </c>
      <c r="F15" s="196" t="str">
        <f>ButceYil</f>
        <v>2011</v>
      </c>
      <c r="G15" s="197" t="s">
        <v>244</v>
      </c>
      <c r="H15" s="197" t="s">
        <v>244</v>
      </c>
      <c r="I15" s="197" t="s">
        <v>244</v>
      </c>
      <c r="J15" s="197" t="s">
        <v>244</v>
      </c>
      <c r="K15" s="198" t="s">
        <v>244</v>
      </c>
    </row>
    <row r="16" spans="1:11" ht="19.5" customHeight="1" thickBot="1">
      <c r="A16" s="108" t="s">
        <v>244</v>
      </c>
      <c r="B16" s="108" t="s">
        <v>244</v>
      </c>
      <c r="C16" s="108" t="s">
        <v>244</v>
      </c>
      <c r="D16" s="108" t="s">
        <v>244</v>
      </c>
      <c r="E16" s="199" t="s">
        <v>0</v>
      </c>
      <c r="F16" s="189" t="s">
        <v>312</v>
      </c>
      <c r="G16" s="202" t="s">
        <v>313</v>
      </c>
      <c r="H16" s="203" t="s">
        <v>244</v>
      </c>
      <c r="I16" s="204" t="s">
        <v>244</v>
      </c>
      <c r="J16" s="205" t="s">
        <v>314</v>
      </c>
      <c r="K16" s="206" t="s">
        <v>244</v>
      </c>
    </row>
    <row r="17" spans="1:11" ht="19.5" customHeight="1">
      <c r="A17" s="108" t="s">
        <v>244</v>
      </c>
      <c r="B17" s="108" t="s">
        <v>244</v>
      </c>
      <c r="C17" s="108" t="s">
        <v>244</v>
      </c>
      <c r="D17" s="108" t="s">
        <v>244</v>
      </c>
      <c r="E17" s="200" t="s">
        <v>244</v>
      </c>
      <c r="F17" s="190" t="s">
        <v>244</v>
      </c>
      <c r="G17" s="194" t="s">
        <v>315</v>
      </c>
      <c r="H17" s="192" t="s">
        <v>316</v>
      </c>
      <c r="I17" s="189" t="s">
        <v>317</v>
      </c>
      <c r="J17" s="205" t="s">
        <v>318</v>
      </c>
      <c r="K17" s="189" t="s">
        <v>319</v>
      </c>
    </row>
    <row r="18" spans="3:11" ht="19.5" customHeight="1" thickBot="1">
      <c r="C18" s="109" t="s">
        <v>244</v>
      </c>
      <c r="D18" s="109" t="s">
        <v>244</v>
      </c>
      <c r="E18" s="201" t="s">
        <v>244</v>
      </c>
      <c r="F18" s="191" t="s">
        <v>244</v>
      </c>
      <c r="G18" s="195" t="s">
        <v>244</v>
      </c>
      <c r="H18" s="193" t="s">
        <v>244</v>
      </c>
      <c r="I18" s="191" t="s">
        <v>244</v>
      </c>
      <c r="J18" s="207" t="s">
        <v>244</v>
      </c>
      <c r="K18" s="191" t="s">
        <v>244</v>
      </c>
    </row>
    <row r="19" spans="1:11" ht="19.5" customHeight="1" hidden="1">
      <c r="A19" s="109" t="s">
        <v>245</v>
      </c>
      <c r="B19" s="109" t="s">
        <v>257</v>
      </c>
      <c r="C19" s="114" t="s">
        <v>244</v>
      </c>
      <c r="D19" s="114" t="s">
        <v>244</v>
      </c>
      <c r="E19" s="117" t="s">
        <v>244</v>
      </c>
      <c r="F19" s="118" t="s">
        <v>244</v>
      </c>
      <c r="G19" s="119" t="s">
        <v>244</v>
      </c>
      <c r="H19" s="120" t="s">
        <v>244</v>
      </c>
      <c r="I19" s="120" t="s">
        <v>244</v>
      </c>
      <c r="J19" s="120" t="s">
        <v>244</v>
      </c>
      <c r="K19" s="119" t="s">
        <v>244</v>
      </c>
    </row>
    <row r="20" spans="1:11" ht="34.5" customHeight="1">
      <c r="A20" s="114" t="s">
        <v>244</v>
      </c>
      <c r="B20" s="121" t="s">
        <v>226</v>
      </c>
      <c r="C20" s="114" t="s">
        <v>244</v>
      </c>
      <c r="D20" s="114" t="s">
        <v>244</v>
      </c>
      <c r="E20" s="122" t="s">
        <v>302</v>
      </c>
      <c r="F20" s="123">
        <v>115000000</v>
      </c>
      <c r="G20" s="124">
        <v>0</v>
      </c>
      <c r="H20" s="125">
        <f aca="true" t="shared" si="0" ref="H20:H27">I20-G20</f>
        <v>115000000</v>
      </c>
      <c r="I20" s="125">
        <v>115000000</v>
      </c>
      <c r="J20" s="126">
        <v>0</v>
      </c>
      <c r="K20" s="123">
        <v>0</v>
      </c>
    </row>
    <row r="21" spans="2:11" ht="34.5" customHeight="1">
      <c r="B21" s="121" t="s">
        <v>227</v>
      </c>
      <c r="C21" s="114" t="s">
        <v>244</v>
      </c>
      <c r="D21" s="114" t="s">
        <v>244</v>
      </c>
      <c r="E21" s="122" t="s">
        <v>234</v>
      </c>
      <c r="F21" s="123">
        <v>1283280000</v>
      </c>
      <c r="G21" s="124">
        <v>0</v>
      </c>
      <c r="H21" s="125">
        <f t="shared" si="0"/>
        <v>1283280000</v>
      </c>
      <c r="I21" s="125">
        <v>1283280000</v>
      </c>
      <c r="J21" s="126">
        <v>0</v>
      </c>
      <c r="K21" s="123">
        <v>124024000</v>
      </c>
    </row>
    <row r="22" spans="2:11" ht="34.5" customHeight="1">
      <c r="B22" s="121" t="s">
        <v>228</v>
      </c>
      <c r="C22" s="114" t="s">
        <v>244</v>
      </c>
      <c r="D22" s="114" t="s">
        <v>244</v>
      </c>
      <c r="E22" s="122" t="s">
        <v>235</v>
      </c>
      <c r="F22" s="123">
        <v>88168000</v>
      </c>
      <c r="G22" s="124">
        <v>0</v>
      </c>
      <c r="H22" s="125">
        <f t="shared" si="0"/>
        <v>78168000</v>
      </c>
      <c r="I22" s="125">
        <v>78168000</v>
      </c>
      <c r="J22" s="126">
        <v>10000000</v>
      </c>
      <c r="K22" s="123">
        <v>10000000</v>
      </c>
    </row>
    <row r="23" spans="2:11" ht="34.5" customHeight="1">
      <c r="B23" s="121" t="s">
        <v>229</v>
      </c>
      <c r="C23" s="114" t="s">
        <v>244</v>
      </c>
      <c r="D23" s="114" t="s">
        <v>244</v>
      </c>
      <c r="E23" s="122" t="s">
        <v>236</v>
      </c>
      <c r="F23" s="123">
        <v>140000000</v>
      </c>
      <c r="G23" s="124">
        <v>0</v>
      </c>
      <c r="H23" s="125">
        <f t="shared" si="0"/>
        <v>140000000</v>
      </c>
      <c r="I23" s="125">
        <v>140000000</v>
      </c>
      <c r="J23" s="126">
        <v>0</v>
      </c>
      <c r="K23" s="123">
        <v>147000000</v>
      </c>
    </row>
    <row r="24" spans="2:11" ht="34.5" customHeight="1">
      <c r="B24" s="121" t="s">
        <v>230</v>
      </c>
      <c r="C24" s="114" t="s">
        <v>244</v>
      </c>
      <c r="D24" s="114" t="s">
        <v>244</v>
      </c>
      <c r="E24" s="122" t="s">
        <v>237</v>
      </c>
      <c r="F24" s="123">
        <v>103595000</v>
      </c>
      <c r="G24" s="124">
        <v>0</v>
      </c>
      <c r="H24" s="125">
        <f t="shared" si="0"/>
        <v>103595000</v>
      </c>
      <c r="I24" s="125">
        <v>103595000</v>
      </c>
      <c r="J24" s="126">
        <v>0</v>
      </c>
      <c r="K24" s="123">
        <v>0</v>
      </c>
    </row>
    <row r="25" spans="2:11" ht="34.5" customHeight="1">
      <c r="B25" s="121" t="s">
        <v>231</v>
      </c>
      <c r="C25" s="114" t="s">
        <v>244</v>
      </c>
      <c r="D25" s="114" t="s">
        <v>244</v>
      </c>
      <c r="E25" s="122" t="s">
        <v>238</v>
      </c>
      <c r="F25" s="123">
        <v>76120000</v>
      </c>
      <c r="G25" s="124">
        <v>0</v>
      </c>
      <c r="H25" s="125">
        <f t="shared" si="0"/>
        <v>76120000</v>
      </c>
      <c r="I25" s="125">
        <v>76120000</v>
      </c>
      <c r="J25" s="126">
        <v>0</v>
      </c>
      <c r="K25" s="123">
        <v>23000000</v>
      </c>
    </row>
    <row r="26" spans="2:11" ht="34.5" customHeight="1">
      <c r="B26" s="121" t="s">
        <v>232</v>
      </c>
      <c r="C26" s="114" t="s">
        <v>244</v>
      </c>
      <c r="D26" s="114" t="s">
        <v>244</v>
      </c>
      <c r="E26" s="122" t="s">
        <v>239</v>
      </c>
      <c r="F26" s="123">
        <v>45750000</v>
      </c>
      <c r="G26" s="124">
        <v>0</v>
      </c>
      <c r="H26" s="125">
        <f t="shared" si="0"/>
        <v>45750000</v>
      </c>
      <c r="I26" s="125">
        <v>45750000</v>
      </c>
      <c r="J26" s="126">
        <v>0</v>
      </c>
      <c r="K26" s="123">
        <v>7708506</v>
      </c>
    </row>
    <row r="27" spans="2:11" ht="34.5" customHeight="1" thickBot="1">
      <c r="B27" s="121" t="s">
        <v>233</v>
      </c>
      <c r="C27" s="114" t="s">
        <v>244</v>
      </c>
      <c r="D27" s="114" t="s">
        <v>244</v>
      </c>
      <c r="E27" s="122" t="s">
        <v>240</v>
      </c>
      <c r="F27" s="123">
        <v>50592000</v>
      </c>
      <c r="G27" s="124">
        <v>0</v>
      </c>
      <c r="H27" s="125">
        <f t="shared" si="0"/>
        <v>50592000</v>
      </c>
      <c r="I27" s="125">
        <v>50592000</v>
      </c>
      <c r="J27" s="126">
        <v>0</v>
      </c>
      <c r="K27" s="123">
        <v>20000000</v>
      </c>
    </row>
    <row r="28" spans="1:11" ht="19.5" customHeight="1" hidden="1">
      <c r="A28" s="114" t="s">
        <v>258</v>
      </c>
      <c r="B28" s="128" t="s">
        <v>244</v>
      </c>
      <c r="C28" s="114" t="s">
        <v>244</v>
      </c>
      <c r="D28" s="114" t="s">
        <v>244</v>
      </c>
      <c r="E28" s="129" t="s">
        <v>244</v>
      </c>
      <c r="F28" s="130" t="s">
        <v>244</v>
      </c>
      <c r="G28" s="131" t="s">
        <v>244</v>
      </c>
      <c r="H28" s="132" t="s">
        <v>244</v>
      </c>
      <c r="I28" s="132" t="s">
        <v>244</v>
      </c>
      <c r="J28" s="132" t="s">
        <v>244</v>
      </c>
      <c r="K28" s="131" t="s">
        <v>244</v>
      </c>
    </row>
    <row r="29" spans="1:11" ht="6" customHeight="1" thickBot="1">
      <c r="A29" s="111" t="s">
        <v>258</v>
      </c>
      <c r="E29" s="133" t="s">
        <v>244</v>
      </c>
      <c r="F29" s="133" t="s">
        <v>244</v>
      </c>
      <c r="G29" s="133" t="s">
        <v>244</v>
      </c>
      <c r="H29" s="133" t="s">
        <v>244</v>
      </c>
      <c r="I29" s="133" t="s">
        <v>244</v>
      </c>
      <c r="J29" s="133" t="s">
        <v>244</v>
      </c>
      <c r="K29" s="133" t="s">
        <v>244</v>
      </c>
    </row>
    <row r="30" spans="1:11" s="140" customFormat="1" ht="39.75" customHeight="1" thickBot="1">
      <c r="A30" s="134" t="s">
        <v>244</v>
      </c>
      <c r="B30" s="134" t="s">
        <v>259</v>
      </c>
      <c r="C30" s="134" t="s">
        <v>244</v>
      </c>
      <c r="D30" s="134" t="s">
        <v>244</v>
      </c>
      <c r="E30" s="135" t="s">
        <v>325</v>
      </c>
      <c r="F30" s="136">
        <v>1902505000</v>
      </c>
      <c r="G30" s="136">
        <v>0</v>
      </c>
      <c r="H30" s="136">
        <f>I30-G30</f>
        <v>1892505000</v>
      </c>
      <c r="I30" s="137">
        <v>1892505000</v>
      </c>
      <c r="J30" s="138">
        <v>10000000</v>
      </c>
      <c r="K30" s="136">
        <v>331732506</v>
      </c>
    </row>
    <row r="31" spans="1:11" ht="15">
      <c r="A31" s="108" t="s">
        <v>244</v>
      </c>
      <c r="B31" s="108" t="s">
        <v>244</v>
      </c>
      <c r="C31" s="108" t="s">
        <v>244</v>
      </c>
      <c r="D31" s="108" t="s">
        <v>244</v>
      </c>
      <c r="E31" s="108" t="s">
        <v>244</v>
      </c>
      <c r="F31" s="141" t="s">
        <v>244</v>
      </c>
      <c r="G31" s="141" t="s">
        <v>244</v>
      </c>
      <c r="H31" s="141" t="s">
        <v>244</v>
      </c>
      <c r="I31" s="142" t="s">
        <v>244</v>
      </c>
      <c r="J31" s="142" t="s">
        <v>244</v>
      </c>
      <c r="K31" s="141" t="s">
        <v>244</v>
      </c>
    </row>
  </sheetData>
  <sheetProtection/>
  <mergeCells count="12">
    <mergeCell ref="J17:J18"/>
    <mergeCell ref="K17:K18"/>
    <mergeCell ref="E10:K10"/>
    <mergeCell ref="E11:K11"/>
    <mergeCell ref="F16:F18"/>
    <mergeCell ref="H17:H18"/>
    <mergeCell ref="G17:G18"/>
    <mergeCell ref="F15:K15"/>
    <mergeCell ref="E16:E18"/>
    <mergeCell ref="I17:I18"/>
    <mergeCell ref="G16:I16"/>
    <mergeCell ref="J16:K16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5" zoomScaleNormal="75" zoomScalePageLayoutView="0" workbookViewId="0" topLeftCell="E9">
      <selection activeCell="W19" sqref="W19"/>
    </sheetView>
  </sheetViews>
  <sheetFormatPr defaultColWidth="9.140625" defaultRowHeight="15" customHeight="1"/>
  <cols>
    <col min="1" max="1" width="15.140625" style="111" hidden="1" customWidth="1"/>
    <col min="2" max="2" width="10.7109375" style="111" hidden="1" customWidth="1"/>
    <col min="3" max="3" width="8.421875" style="111" hidden="1" customWidth="1"/>
    <col min="4" max="4" width="13.421875" style="111" hidden="1" customWidth="1"/>
    <col min="5" max="5" width="66.57421875" style="111" customWidth="1"/>
    <col min="6" max="6" width="21.421875" style="111" bestFit="1" customWidth="1"/>
    <col min="7" max="7" width="18.7109375" style="111" bestFit="1" customWidth="1"/>
    <col min="8" max="9" width="21.421875" style="111" bestFit="1" customWidth="1"/>
    <col min="10" max="11" width="18.7109375" style="111" bestFit="1" customWidth="1"/>
    <col min="12" max="244" width="9.140625" style="111" bestFit="1" customWidth="1"/>
    <col min="245" max="16384" width="9.140625" style="111" customWidth="1"/>
  </cols>
  <sheetData>
    <row r="1" spans="1:11" ht="15" hidden="1">
      <c r="A1" s="106" t="s">
        <v>242</v>
      </c>
      <c r="B1" s="107" t="s">
        <v>243</v>
      </c>
      <c r="C1" s="108" t="s">
        <v>244</v>
      </c>
      <c r="D1" s="109" t="s">
        <v>245</v>
      </c>
      <c r="E1" s="110" t="s">
        <v>246</v>
      </c>
      <c r="F1" s="110" t="s">
        <v>247</v>
      </c>
      <c r="G1" s="110" t="s">
        <v>304</v>
      </c>
      <c r="H1" s="110" t="s">
        <v>258</v>
      </c>
      <c r="I1" s="110" t="s">
        <v>304</v>
      </c>
      <c r="J1" s="110" t="s">
        <v>305</v>
      </c>
      <c r="K1" s="110" t="s">
        <v>305</v>
      </c>
    </row>
    <row r="2" spans="1:11" ht="15" hidden="1">
      <c r="A2" s="112" t="s">
        <v>248</v>
      </c>
      <c r="B2" s="107" t="s">
        <v>306</v>
      </c>
      <c r="C2" s="108" t="s">
        <v>249</v>
      </c>
      <c r="D2" s="109" t="s">
        <v>250</v>
      </c>
      <c r="E2" s="113" t="str">
        <f>ButceYil</f>
        <v>2011</v>
      </c>
      <c r="F2" s="113" t="str">
        <f>ButceYil</f>
        <v>2011</v>
      </c>
      <c r="G2" s="113" t="str">
        <f>ButceYil</f>
        <v>2011</v>
      </c>
      <c r="H2" s="113" t="s">
        <v>244</v>
      </c>
      <c r="I2" s="113" t="str">
        <f>ButceYil</f>
        <v>2011</v>
      </c>
      <c r="J2" s="113" t="str">
        <f>ButceYil</f>
        <v>2011</v>
      </c>
      <c r="K2" s="113" t="str">
        <f>ButceYil</f>
        <v>2011</v>
      </c>
    </row>
    <row r="3" spans="1:11" ht="15" hidden="1">
      <c r="A3" s="112" t="s">
        <v>251</v>
      </c>
      <c r="B3" s="107" t="s">
        <v>1</v>
      </c>
      <c r="C3" s="108" t="s">
        <v>252</v>
      </c>
      <c r="D3" s="109" t="s">
        <v>253</v>
      </c>
      <c r="F3" s="113">
        <f>Asama+10</f>
        <v>13</v>
      </c>
      <c r="G3" s="113">
        <f>Asama+10</f>
        <v>13</v>
      </c>
      <c r="H3" s="113" t="s">
        <v>244</v>
      </c>
      <c r="I3" s="113">
        <f>Asama+10</f>
        <v>13</v>
      </c>
      <c r="J3" s="113">
        <f>Asama+10</f>
        <v>13</v>
      </c>
      <c r="K3" s="113">
        <f>Asama+10</f>
        <v>13</v>
      </c>
    </row>
    <row r="4" spans="1:11" ht="15" hidden="1">
      <c r="A4" s="112" t="s">
        <v>254</v>
      </c>
      <c r="B4" s="108" t="s">
        <v>243</v>
      </c>
      <c r="C4" s="108" t="s">
        <v>244</v>
      </c>
      <c r="D4" s="109" t="s">
        <v>256</v>
      </c>
      <c r="F4" s="110" t="s">
        <v>244</v>
      </c>
      <c r="G4" s="114" t="s">
        <v>307</v>
      </c>
      <c r="H4" s="114" t="s">
        <v>244</v>
      </c>
      <c r="I4" s="114" t="s">
        <v>244</v>
      </c>
      <c r="K4" s="114" t="s">
        <v>244</v>
      </c>
    </row>
    <row r="5" spans="1:11" ht="15" hidden="1">
      <c r="A5" s="108" t="s">
        <v>244</v>
      </c>
      <c r="B5" s="108" t="s">
        <v>244</v>
      </c>
      <c r="C5" s="108" t="s">
        <v>244</v>
      </c>
      <c r="D5" s="109" t="s">
        <v>308</v>
      </c>
      <c r="F5" s="110" t="s">
        <v>244</v>
      </c>
      <c r="G5" s="114" t="s">
        <v>244</v>
      </c>
      <c r="H5" s="114" t="s">
        <v>244</v>
      </c>
      <c r="I5" s="114" t="s">
        <v>244</v>
      </c>
      <c r="J5" s="113">
        <v>5</v>
      </c>
      <c r="K5" s="114" t="s">
        <v>306</v>
      </c>
    </row>
    <row r="6" spans="1:11" ht="15" hidden="1">
      <c r="A6" s="115" t="s">
        <v>244</v>
      </c>
      <c r="B6" s="115" t="s">
        <v>244</v>
      </c>
      <c r="C6" s="115" t="s">
        <v>244</v>
      </c>
      <c r="D6" s="110" t="s">
        <v>244</v>
      </c>
      <c r="F6" s="115" t="s">
        <v>244</v>
      </c>
      <c r="G6" s="115" t="s">
        <v>244</v>
      </c>
      <c r="H6" s="115" t="s">
        <v>244</v>
      </c>
      <c r="I6" s="115" t="s">
        <v>244</v>
      </c>
      <c r="J6" s="115" t="s">
        <v>244</v>
      </c>
      <c r="K6" s="115" t="s">
        <v>244</v>
      </c>
    </row>
    <row r="7" spans="1:11" ht="15" hidden="1">
      <c r="A7" s="115" t="s">
        <v>244</v>
      </c>
      <c r="B7" s="115" t="s">
        <v>244</v>
      </c>
      <c r="C7" s="115" t="s">
        <v>244</v>
      </c>
      <c r="D7" s="115" t="s">
        <v>244</v>
      </c>
      <c r="E7" s="115" t="s">
        <v>244</v>
      </c>
      <c r="F7" s="115" t="s">
        <v>244</v>
      </c>
      <c r="G7" s="115" t="s">
        <v>244</v>
      </c>
      <c r="H7" s="115" t="s">
        <v>244</v>
      </c>
      <c r="I7" s="115" t="s">
        <v>244</v>
      </c>
      <c r="J7" s="115" t="s">
        <v>244</v>
      </c>
      <c r="K7" s="115" t="s">
        <v>244</v>
      </c>
    </row>
    <row r="8" spans="1:11" ht="19.5" customHeight="1" hidden="1">
      <c r="A8" s="108" t="s">
        <v>310</v>
      </c>
      <c r="B8" s="108" t="s">
        <v>244</v>
      </c>
      <c r="C8" s="108" t="s">
        <v>244</v>
      </c>
      <c r="D8" s="108" t="s">
        <v>244</v>
      </c>
      <c r="E8" s="112" t="s">
        <v>244</v>
      </c>
      <c r="F8" s="112" t="s">
        <v>244</v>
      </c>
      <c r="G8" s="112" t="s">
        <v>244</v>
      </c>
      <c r="H8" s="112" t="s">
        <v>244</v>
      </c>
      <c r="I8" s="112" t="s">
        <v>244</v>
      </c>
      <c r="J8" s="112" t="s">
        <v>244</v>
      </c>
      <c r="K8" s="112" t="s">
        <v>244</v>
      </c>
    </row>
    <row r="9" spans="1:11" ht="19.5" customHeight="1">
      <c r="A9" s="108" t="s">
        <v>244</v>
      </c>
      <c r="B9" s="108" t="s">
        <v>244</v>
      </c>
      <c r="C9" s="108" t="s">
        <v>244</v>
      </c>
      <c r="D9" s="108" t="s">
        <v>244</v>
      </c>
      <c r="E9" s="109" t="s">
        <v>244</v>
      </c>
      <c r="F9" s="109" t="s">
        <v>244</v>
      </c>
      <c r="G9" s="109" t="s">
        <v>244</v>
      </c>
      <c r="H9" s="109" t="s">
        <v>244</v>
      </c>
      <c r="I9" s="109" t="s">
        <v>244</v>
      </c>
      <c r="J9" s="109" t="s">
        <v>244</v>
      </c>
      <c r="K9" s="109" t="s">
        <v>244</v>
      </c>
    </row>
    <row r="10" spans="1:11" ht="19.5" customHeight="1">
      <c r="A10" s="108" t="s">
        <v>244</v>
      </c>
      <c r="B10" s="108" t="s">
        <v>244</v>
      </c>
      <c r="C10" s="108" t="s">
        <v>244</v>
      </c>
      <c r="D10" s="108" t="s">
        <v>244</v>
      </c>
      <c r="E10" s="188" t="s">
        <v>323</v>
      </c>
      <c r="F10" s="188" t="s">
        <v>244</v>
      </c>
      <c r="G10" s="188" t="s">
        <v>244</v>
      </c>
      <c r="H10" s="188" t="s">
        <v>244</v>
      </c>
      <c r="I10" s="188" t="s">
        <v>244</v>
      </c>
      <c r="J10" s="188" t="s">
        <v>244</v>
      </c>
      <c r="K10" s="188" t="s">
        <v>244</v>
      </c>
    </row>
    <row r="11" spans="1:11" ht="19.5" customHeight="1">
      <c r="A11" s="108" t="s">
        <v>244</v>
      </c>
      <c r="B11" s="108" t="s">
        <v>244</v>
      </c>
      <c r="C11" s="108" t="s">
        <v>244</v>
      </c>
      <c r="D11" s="108" t="s">
        <v>244</v>
      </c>
      <c r="E11" s="188" t="s">
        <v>327</v>
      </c>
      <c r="F11" s="188" t="s">
        <v>244</v>
      </c>
      <c r="G11" s="188" t="s">
        <v>244</v>
      </c>
      <c r="H11" s="188" t="s">
        <v>244</v>
      </c>
      <c r="I11" s="188" t="s">
        <v>244</v>
      </c>
      <c r="J11" s="188" t="s">
        <v>244</v>
      </c>
      <c r="K11" s="188" t="s">
        <v>244</v>
      </c>
    </row>
    <row r="12" spans="1:11" ht="19.5" customHeight="1">
      <c r="A12" s="108"/>
      <c r="B12" s="108"/>
      <c r="C12" s="108"/>
      <c r="D12" s="108"/>
      <c r="E12" s="144"/>
      <c r="F12" s="144"/>
      <c r="G12" s="144"/>
      <c r="H12" s="144"/>
      <c r="I12" s="144"/>
      <c r="J12" s="144"/>
      <c r="K12" s="144"/>
    </row>
    <row r="13" spans="1:11" ht="19.5" customHeight="1">
      <c r="A13" s="108"/>
      <c r="B13" s="108"/>
      <c r="C13" s="108"/>
      <c r="D13" s="108"/>
      <c r="E13" s="144"/>
      <c r="F13" s="144"/>
      <c r="G13" s="144"/>
      <c r="H13" s="144"/>
      <c r="I13" s="144"/>
      <c r="J13" s="144"/>
      <c r="K13" s="144"/>
    </row>
    <row r="14" spans="1:11" ht="19.5" customHeight="1" thickBot="1">
      <c r="A14" s="108" t="s">
        <v>244</v>
      </c>
      <c r="B14" s="108" t="s">
        <v>244</v>
      </c>
      <c r="C14" s="108" t="s">
        <v>244</v>
      </c>
      <c r="D14" s="108" t="s">
        <v>244</v>
      </c>
      <c r="E14" s="108" t="s">
        <v>244</v>
      </c>
      <c r="F14" s="108" t="s">
        <v>244</v>
      </c>
      <c r="G14" s="108" t="s">
        <v>244</v>
      </c>
      <c r="H14" s="108" t="s">
        <v>244</v>
      </c>
      <c r="I14" s="108" t="s">
        <v>244</v>
      </c>
      <c r="J14" s="108" t="s">
        <v>244</v>
      </c>
      <c r="K14" s="109" t="s">
        <v>326</v>
      </c>
    </row>
    <row r="15" spans="1:11" ht="19.5" customHeight="1" thickBot="1">
      <c r="A15" s="108" t="s">
        <v>244</v>
      </c>
      <c r="B15" s="108" t="s">
        <v>244</v>
      </c>
      <c r="C15" s="108" t="s">
        <v>244</v>
      </c>
      <c r="D15" s="108" t="s">
        <v>244</v>
      </c>
      <c r="E15" s="116" t="s">
        <v>244</v>
      </c>
      <c r="F15" s="196">
        <f>ButceYil+1</f>
        <v>2012</v>
      </c>
      <c r="G15" s="197" t="s">
        <v>244</v>
      </c>
      <c r="H15" s="197" t="s">
        <v>244</v>
      </c>
      <c r="I15" s="197" t="s">
        <v>244</v>
      </c>
      <c r="J15" s="197" t="s">
        <v>244</v>
      </c>
      <c r="K15" s="198" t="s">
        <v>244</v>
      </c>
    </row>
    <row r="16" spans="1:11" ht="19.5" customHeight="1" thickBot="1">
      <c r="A16" s="108" t="s">
        <v>244</v>
      </c>
      <c r="B16" s="108" t="s">
        <v>244</v>
      </c>
      <c r="C16" s="108" t="s">
        <v>244</v>
      </c>
      <c r="D16" s="108" t="s">
        <v>244</v>
      </c>
      <c r="E16" s="199" t="s">
        <v>0</v>
      </c>
      <c r="F16" s="189" t="s">
        <v>312</v>
      </c>
      <c r="G16" s="202" t="s">
        <v>313</v>
      </c>
      <c r="H16" s="203" t="s">
        <v>244</v>
      </c>
      <c r="I16" s="204" t="s">
        <v>244</v>
      </c>
      <c r="J16" s="205" t="s">
        <v>314</v>
      </c>
      <c r="K16" s="206" t="s">
        <v>244</v>
      </c>
    </row>
    <row r="17" spans="1:11" ht="19.5" customHeight="1">
      <c r="A17" s="108" t="s">
        <v>244</v>
      </c>
      <c r="B17" s="108" t="s">
        <v>244</v>
      </c>
      <c r="C17" s="108" t="s">
        <v>244</v>
      </c>
      <c r="D17" s="108" t="s">
        <v>244</v>
      </c>
      <c r="E17" s="200" t="s">
        <v>244</v>
      </c>
      <c r="F17" s="190" t="s">
        <v>244</v>
      </c>
      <c r="G17" s="194" t="s">
        <v>315</v>
      </c>
      <c r="H17" s="192" t="s">
        <v>316</v>
      </c>
      <c r="I17" s="189" t="s">
        <v>317</v>
      </c>
      <c r="J17" s="205" t="s">
        <v>318</v>
      </c>
      <c r="K17" s="189" t="s">
        <v>319</v>
      </c>
    </row>
    <row r="18" spans="3:11" ht="19.5" customHeight="1" thickBot="1">
      <c r="C18" s="109" t="s">
        <v>244</v>
      </c>
      <c r="D18" s="109" t="s">
        <v>244</v>
      </c>
      <c r="E18" s="201" t="s">
        <v>244</v>
      </c>
      <c r="F18" s="191" t="s">
        <v>244</v>
      </c>
      <c r="G18" s="195" t="s">
        <v>244</v>
      </c>
      <c r="H18" s="193" t="s">
        <v>244</v>
      </c>
      <c r="I18" s="191" t="s">
        <v>244</v>
      </c>
      <c r="J18" s="207" t="s">
        <v>244</v>
      </c>
      <c r="K18" s="191" t="s">
        <v>244</v>
      </c>
    </row>
    <row r="19" spans="1:11" ht="19.5" customHeight="1" hidden="1">
      <c r="A19" s="109" t="s">
        <v>245</v>
      </c>
      <c r="B19" s="109" t="s">
        <v>257</v>
      </c>
      <c r="C19" s="114" t="s">
        <v>244</v>
      </c>
      <c r="D19" s="114" t="s">
        <v>244</v>
      </c>
      <c r="E19" s="117" t="s">
        <v>244</v>
      </c>
      <c r="F19" s="118" t="s">
        <v>244</v>
      </c>
      <c r="G19" s="119" t="s">
        <v>244</v>
      </c>
      <c r="H19" s="120" t="s">
        <v>244</v>
      </c>
      <c r="I19" s="120" t="s">
        <v>244</v>
      </c>
      <c r="J19" s="120" t="s">
        <v>244</v>
      </c>
      <c r="K19" s="119" t="s">
        <v>244</v>
      </c>
    </row>
    <row r="20" spans="1:11" ht="34.5" customHeight="1">
      <c r="A20" s="114" t="s">
        <v>244</v>
      </c>
      <c r="B20" s="121" t="s">
        <v>226</v>
      </c>
      <c r="C20" s="114" t="s">
        <v>244</v>
      </c>
      <c r="D20" s="114" t="s">
        <v>244</v>
      </c>
      <c r="E20" s="122" t="s">
        <v>302</v>
      </c>
      <c r="F20" s="123">
        <v>122922000</v>
      </c>
      <c r="G20" s="124">
        <v>0</v>
      </c>
      <c r="H20" s="125">
        <f aca="true" t="shared" si="0" ref="H20:H27">I20-G20</f>
        <v>122922000</v>
      </c>
      <c r="I20" s="125">
        <v>122922000</v>
      </c>
      <c r="J20" s="126">
        <v>0</v>
      </c>
      <c r="K20" s="123">
        <v>0</v>
      </c>
    </row>
    <row r="21" spans="2:11" ht="34.5" customHeight="1">
      <c r="B21" s="121" t="s">
        <v>227</v>
      </c>
      <c r="C21" s="114" t="s">
        <v>244</v>
      </c>
      <c r="D21" s="114" t="s">
        <v>244</v>
      </c>
      <c r="E21" s="122" t="s">
        <v>234</v>
      </c>
      <c r="F21" s="123">
        <v>1357226000</v>
      </c>
      <c r="G21" s="124">
        <v>0</v>
      </c>
      <c r="H21" s="125">
        <f t="shared" si="0"/>
        <v>1357226000</v>
      </c>
      <c r="I21" s="125">
        <v>1357226000</v>
      </c>
      <c r="J21" s="126">
        <v>0</v>
      </c>
      <c r="K21" s="123">
        <v>125025000</v>
      </c>
    </row>
    <row r="22" spans="2:11" ht="34.5" customHeight="1">
      <c r="B22" s="121" t="s">
        <v>228</v>
      </c>
      <c r="C22" s="114" t="s">
        <v>244</v>
      </c>
      <c r="D22" s="114" t="s">
        <v>244</v>
      </c>
      <c r="E22" s="122" t="s">
        <v>235</v>
      </c>
      <c r="F22" s="123">
        <v>96227800</v>
      </c>
      <c r="G22" s="124">
        <v>0</v>
      </c>
      <c r="H22" s="125">
        <f t="shared" si="0"/>
        <v>86227800</v>
      </c>
      <c r="I22" s="125">
        <v>86227800</v>
      </c>
      <c r="J22" s="126">
        <v>10000000</v>
      </c>
      <c r="K22" s="123">
        <v>10000000</v>
      </c>
    </row>
    <row r="23" spans="2:11" ht="34.5" customHeight="1">
      <c r="B23" s="121" t="s">
        <v>229</v>
      </c>
      <c r="C23" s="114" t="s">
        <v>244</v>
      </c>
      <c r="D23" s="114" t="s">
        <v>244</v>
      </c>
      <c r="E23" s="122" t="s">
        <v>236</v>
      </c>
      <c r="F23" s="123">
        <v>147000000</v>
      </c>
      <c r="G23" s="124">
        <v>0</v>
      </c>
      <c r="H23" s="125">
        <f t="shared" si="0"/>
        <v>147000000</v>
      </c>
      <c r="I23" s="125">
        <v>147000000</v>
      </c>
      <c r="J23" s="126">
        <v>0</v>
      </c>
      <c r="K23" s="123">
        <v>139990000</v>
      </c>
    </row>
    <row r="24" spans="2:11" ht="34.5" customHeight="1">
      <c r="B24" s="121" t="s">
        <v>230</v>
      </c>
      <c r="C24" s="114" t="s">
        <v>244</v>
      </c>
      <c r="D24" s="114" t="s">
        <v>244</v>
      </c>
      <c r="E24" s="122" t="s">
        <v>237</v>
      </c>
      <c r="F24" s="123">
        <v>104143400</v>
      </c>
      <c r="G24" s="124">
        <v>0</v>
      </c>
      <c r="H24" s="125">
        <f t="shared" si="0"/>
        <v>104143400</v>
      </c>
      <c r="I24" s="125">
        <v>104143400</v>
      </c>
      <c r="J24" s="126">
        <v>0</v>
      </c>
      <c r="K24" s="123">
        <v>0</v>
      </c>
    </row>
    <row r="25" spans="2:11" ht="34.5" customHeight="1">
      <c r="B25" s="121" t="s">
        <v>231</v>
      </c>
      <c r="C25" s="114" t="s">
        <v>244</v>
      </c>
      <c r="D25" s="114" t="s">
        <v>244</v>
      </c>
      <c r="E25" s="122" t="s">
        <v>238</v>
      </c>
      <c r="F25" s="123">
        <v>79926000</v>
      </c>
      <c r="G25" s="124">
        <v>0</v>
      </c>
      <c r="H25" s="125">
        <f t="shared" si="0"/>
        <v>79926000</v>
      </c>
      <c r="I25" s="125">
        <v>79926000</v>
      </c>
      <c r="J25" s="126">
        <v>0</v>
      </c>
      <c r="K25" s="123">
        <v>23000000</v>
      </c>
    </row>
    <row r="26" spans="2:11" ht="34.5" customHeight="1">
      <c r="B26" s="121" t="s">
        <v>232</v>
      </c>
      <c r="C26" s="114" t="s">
        <v>244</v>
      </c>
      <c r="D26" s="114" t="s">
        <v>244</v>
      </c>
      <c r="E26" s="122" t="s">
        <v>239</v>
      </c>
      <c r="F26" s="123">
        <v>47580000</v>
      </c>
      <c r="G26" s="124">
        <v>0</v>
      </c>
      <c r="H26" s="125">
        <f t="shared" si="0"/>
        <v>47580000</v>
      </c>
      <c r="I26" s="125">
        <v>47580000</v>
      </c>
      <c r="J26" s="126">
        <v>0</v>
      </c>
      <c r="K26" s="123">
        <v>7708506</v>
      </c>
    </row>
    <row r="27" spans="2:11" ht="34.5" customHeight="1" thickBot="1">
      <c r="B27" s="121" t="s">
        <v>233</v>
      </c>
      <c r="C27" s="114" t="s">
        <v>244</v>
      </c>
      <c r="D27" s="114" t="s">
        <v>244</v>
      </c>
      <c r="E27" s="122" t="s">
        <v>240</v>
      </c>
      <c r="F27" s="123">
        <v>52924000</v>
      </c>
      <c r="G27" s="124">
        <v>0</v>
      </c>
      <c r="H27" s="125">
        <f t="shared" si="0"/>
        <v>52924000</v>
      </c>
      <c r="I27" s="125">
        <v>52924000</v>
      </c>
      <c r="J27" s="126">
        <v>0</v>
      </c>
      <c r="K27" s="123">
        <v>18000000</v>
      </c>
    </row>
    <row r="28" spans="1:11" ht="19.5" customHeight="1" hidden="1">
      <c r="A28" s="114" t="s">
        <v>258</v>
      </c>
      <c r="B28" s="128" t="s">
        <v>244</v>
      </c>
      <c r="C28" s="114" t="s">
        <v>244</v>
      </c>
      <c r="D28" s="114" t="s">
        <v>244</v>
      </c>
      <c r="E28" s="129" t="s">
        <v>244</v>
      </c>
      <c r="F28" s="130" t="s">
        <v>244</v>
      </c>
      <c r="G28" s="131" t="s">
        <v>244</v>
      </c>
      <c r="H28" s="132" t="s">
        <v>244</v>
      </c>
      <c r="I28" s="132" t="s">
        <v>244</v>
      </c>
      <c r="J28" s="132" t="s">
        <v>244</v>
      </c>
      <c r="K28" s="131" t="s">
        <v>244</v>
      </c>
    </row>
    <row r="29" spans="1:11" ht="6" customHeight="1" thickBot="1">
      <c r="A29" s="111" t="s">
        <v>258</v>
      </c>
      <c r="E29" s="133" t="s">
        <v>244</v>
      </c>
      <c r="F29" s="133" t="s">
        <v>244</v>
      </c>
      <c r="G29" s="133" t="s">
        <v>244</v>
      </c>
      <c r="H29" s="133" t="s">
        <v>244</v>
      </c>
      <c r="I29" s="133" t="s">
        <v>244</v>
      </c>
      <c r="J29" s="133" t="s">
        <v>244</v>
      </c>
      <c r="K29" s="133" t="s">
        <v>244</v>
      </c>
    </row>
    <row r="30" spans="1:11" s="140" customFormat="1" ht="39.75" customHeight="1" thickBot="1">
      <c r="A30" s="134" t="s">
        <v>244</v>
      </c>
      <c r="B30" s="134" t="s">
        <v>259</v>
      </c>
      <c r="C30" s="134" t="s">
        <v>244</v>
      </c>
      <c r="D30" s="134" t="s">
        <v>244</v>
      </c>
      <c r="E30" s="135" t="s">
        <v>325</v>
      </c>
      <c r="F30" s="136">
        <v>2007949200</v>
      </c>
      <c r="G30" s="139">
        <v>0</v>
      </c>
      <c r="H30" s="137">
        <f>I30-G30</f>
        <v>1997949200</v>
      </c>
      <c r="I30" s="137">
        <v>1997949200</v>
      </c>
      <c r="J30" s="138">
        <v>10000000</v>
      </c>
      <c r="K30" s="136">
        <v>323723506</v>
      </c>
    </row>
    <row r="31" spans="1:11" ht="15">
      <c r="A31" s="108" t="s">
        <v>244</v>
      </c>
      <c r="B31" s="108" t="s">
        <v>244</v>
      </c>
      <c r="C31" s="108" t="s">
        <v>244</v>
      </c>
      <c r="D31" s="108" t="s">
        <v>244</v>
      </c>
      <c r="E31" s="108" t="s">
        <v>244</v>
      </c>
      <c r="F31" s="141" t="s">
        <v>244</v>
      </c>
      <c r="G31" s="141" t="s">
        <v>244</v>
      </c>
      <c r="H31" s="141" t="s">
        <v>244</v>
      </c>
      <c r="I31" s="141" t="s">
        <v>244</v>
      </c>
      <c r="J31" s="141" t="s">
        <v>244</v>
      </c>
      <c r="K31" s="141" t="s">
        <v>244</v>
      </c>
    </row>
    <row r="35" ht="15" customHeight="1">
      <c r="K35" s="145"/>
    </row>
  </sheetData>
  <sheetProtection/>
  <mergeCells count="12">
    <mergeCell ref="G16:I16"/>
    <mergeCell ref="F15:K15"/>
    <mergeCell ref="E16:E18"/>
    <mergeCell ref="F16:F18"/>
    <mergeCell ref="J17:J18"/>
    <mergeCell ref="K17:K18"/>
    <mergeCell ref="E10:K10"/>
    <mergeCell ref="E11:K11"/>
    <mergeCell ref="J16:K16"/>
    <mergeCell ref="G17:G18"/>
    <mergeCell ref="H17:H18"/>
    <mergeCell ref="I17:I18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5" zoomScaleNormal="75" zoomScalePageLayoutView="0" workbookViewId="0" topLeftCell="E9">
      <selection activeCell="W19" sqref="W19"/>
    </sheetView>
  </sheetViews>
  <sheetFormatPr defaultColWidth="9.140625" defaultRowHeight="15" customHeight="1"/>
  <cols>
    <col min="1" max="1" width="15.140625" style="111" hidden="1" customWidth="1"/>
    <col min="2" max="2" width="10.7109375" style="111" hidden="1" customWidth="1"/>
    <col min="3" max="3" width="8.421875" style="111" hidden="1" customWidth="1"/>
    <col min="4" max="4" width="13.421875" style="111" hidden="1" customWidth="1"/>
    <col min="5" max="5" width="66.7109375" style="111" customWidth="1"/>
    <col min="6" max="6" width="21.421875" style="111" bestFit="1" customWidth="1"/>
    <col min="7" max="7" width="18.7109375" style="111" bestFit="1" customWidth="1"/>
    <col min="8" max="9" width="21.421875" style="111" bestFit="1" customWidth="1"/>
    <col min="10" max="11" width="18.7109375" style="111" bestFit="1" customWidth="1"/>
    <col min="12" max="244" width="9.140625" style="111" bestFit="1" customWidth="1"/>
    <col min="245" max="16384" width="9.140625" style="111" customWidth="1"/>
  </cols>
  <sheetData>
    <row r="1" spans="1:11" ht="15" hidden="1">
      <c r="A1" s="106" t="s">
        <v>242</v>
      </c>
      <c r="B1" s="107" t="s">
        <v>243</v>
      </c>
      <c r="C1" s="108" t="s">
        <v>244</v>
      </c>
      <c r="D1" s="109" t="s">
        <v>245</v>
      </c>
      <c r="E1" s="110" t="s">
        <v>246</v>
      </c>
      <c r="F1" s="110" t="s">
        <v>247</v>
      </c>
      <c r="G1" s="110" t="s">
        <v>304</v>
      </c>
      <c r="H1" s="110" t="s">
        <v>258</v>
      </c>
      <c r="I1" s="110" t="s">
        <v>304</v>
      </c>
      <c r="J1" s="110" t="s">
        <v>305</v>
      </c>
      <c r="K1" s="110" t="s">
        <v>305</v>
      </c>
    </row>
    <row r="2" spans="1:11" ht="15" hidden="1">
      <c r="A2" s="112" t="s">
        <v>248</v>
      </c>
      <c r="B2" s="107" t="s">
        <v>306</v>
      </c>
      <c r="C2" s="108" t="s">
        <v>249</v>
      </c>
      <c r="D2" s="109" t="s">
        <v>250</v>
      </c>
      <c r="E2" s="113" t="str">
        <f>ButceYil</f>
        <v>2011</v>
      </c>
      <c r="F2" s="113" t="str">
        <f>ButceYil</f>
        <v>2011</v>
      </c>
      <c r="G2" s="113" t="str">
        <f>ButceYil</f>
        <v>2011</v>
      </c>
      <c r="H2" s="113" t="s">
        <v>244</v>
      </c>
      <c r="I2" s="113" t="str">
        <f>ButceYil</f>
        <v>2011</v>
      </c>
      <c r="J2" s="113" t="str">
        <f>ButceYil</f>
        <v>2011</v>
      </c>
      <c r="K2" s="113" t="str">
        <f>ButceYil</f>
        <v>2011</v>
      </c>
    </row>
    <row r="3" spans="1:11" ht="15" hidden="1">
      <c r="A3" s="112" t="s">
        <v>251</v>
      </c>
      <c r="B3" s="107" t="s">
        <v>1</v>
      </c>
      <c r="C3" s="108" t="s">
        <v>252</v>
      </c>
      <c r="D3" s="109" t="s">
        <v>253</v>
      </c>
      <c r="F3" s="113">
        <f>Asama+20</f>
        <v>23</v>
      </c>
      <c r="G3" s="113">
        <f>Asama+20</f>
        <v>23</v>
      </c>
      <c r="H3" s="113" t="s">
        <v>244</v>
      </c>
      <c r="I3" s="113">
        <f>Asama+20</f>
        <v>23</v>
      </c>
      <c r="J3" s="113">
        <f>Asama+20</f>
        <v>23</v>
      </c>
      <c r="K3" s="113">
        <f>Asama+20</f>
        <v>23</v>
      </c>
    </row>
    <row r="4" spans="1:11" ht="15" hidden="1">
      <c r="A4" s="112" t="s">
        <v>254</v>
      </c>
      <c r="B4" s="108" t="s">
        <v>243</v>
      </c>
      <c r="C4" s="108" t="s">
        <v>244</v>
      </c>
      <c r="D4" s="109" t="s">
        <v>256</v>
      </c>
      <c r="F4" s="110" t="s">
        <v>244</v>
      </c>
      <c r="G4" s="114" t="s">
        <v>307</v>
      </c>
      <c r="H4" s="114" t="s">
        <v>244</v>
      </c>
      <c r="I4" s="114" t="s">
        <v>244</v>
      </c>
      <c r="K4" s="114" t="s">
        <v>244</v>
      </c>
    </row>
    <row r="5" spans="1:11" ht="15" hidden="1">
      <c r="A5" s="108" t="s">
        <v>244</v>
      </c>
      <c r="B5" s="108" t="s">
        <v>244</v>
      </c>
      <c r="C5" s="108" t="s">
        <v>244</v>
      </c>
      <c r="D5" s="109" t="s">
        <v>308</v>
      </c>
      <c r="F5" s="110" t="s">
        <v>244</v>
      </c>
      <c r="G5" s="114" t="s">
        <v>244</v>
      </c>
      <c r="H5" s="114" t="s">
        <v>244</v>
      </c>
      <c r="I5" s="114" t="s">
        <v>244</v>
      </c>
      <c r="J5" s="113">
        <v>5</v>
      </c>
      <c r="K5" s="114" t="s">
        <v>306</v>
      </c>
    </row>
    <row r="6" spans="1:11" ht="15" hidden="1">
      <c r="A6" s="115" t="s">
        <v>244</v>
      </c>
      <c r="B6" s="115" t="s">
        <v>244</v>
      </c>
      <c r="C6" s="115" t="s">
        <v>244</v>
      </c>
      <c r="D6" s="110" t="s">
        <v>244</v>
      </c>
      <c r="F6" s="115" t="s">
        <v>244</v>
      </c>
      <c r="G6" s="115" t="s">
        <v>244</v>
      </c>
      <c r="H6" s="115" t="s">
        <v>244</v>
      </c>
      <c r="I6" s="115" t="s">
        <v>244</v>
      </c>
      <c r="J6" s="115" t="s">
        <v>244</v>
      </c>
      <c r="K6" s="115" t="s">
        <v>244</v>
      </c>
    </row>
    <row r="7" spans="1:11" ht="15" hidden="1">
      <c r="A7" s="115" t="s">
        <v>244</v>
      </c>
      <c r="B7" s="115" t="s">
        <v>244</v>
      </c>
      <c r="C7" s="115" t="s">
        <v>244</v>
      </c>
      <c r="D7" s="115" t="s">
        <v>244</v>
      </c>
      <c r="E7" s="115" t="s">
        <v>244</v>
      </c>
      <c r="F7" s="115" t="s">
        <v>244</v>
      </c>
      <c r="G7" s="115" t="s">
        <v>244</v>
      </c>
      <c r="H7" s="115" t="s">
        <v>244</v>
      </c>
      <c r="I7" s="115" t="s">
        <v>244</v>
      </c>
      <c r="J7" s="115" t="s">
        <v>244</v>
      </c>
      <c r="K7" s="115" t="s">
        <v>244</v>
      </c>
    </row>
    <row r="8" spans="1:11" ht="19.5" customHeight="1" hidden="1">
      <c r="A8" s="108" t="s">
        <v>310</v>
      </c>
      <c r="B8" s="108" t="s">
        <v>244</v>
      </c>
      <c r="C8" s="108" t="s">
        <v>244</v>
      </c>
      <c r="D8" s="108" t="s">
        <v>244</v>
      </c>
      <c r="E8" s="112" t="s">
        <v>244</v>
      </c>
      <c r="K8" s="112" t="s">
        <v>244</v>
      </c>
    </row>
    <row r="9" spans="1:11" ht="19.5" customHeight="1">
      <c r="A9" s="108" t="s">
        <v>244</v>
      </c>
      <c r="B9" s="108" t="s">
        <v>244</v>
      </c>
      <c r="C9" s="108" t="s">
        <v>244</v>
      </c>
      <c r="D9" s="108" t="s">
        <v>244</v>
      </c>
      <c r="E9" s="109" t="s">
        <v>244</v>
      </c>
      <c r="F9" s="109" t="s">
        <v>244</v>
      </c>
      <c r="G9" s="109" t="s">
        <v>244</v>
      </c>
      <c r="H9" s="109" t="s">
        <v>244</v>
      </c>
      <c r="I9" s="109" t="s">
        <v>244</v>
      </c>
      <c r="J9" s="109" t="s">
        <v>244</v>
      </c>
      <c r="K9" s="109" t="s">
        <v>244</v>
      </c>
    </row>
    <row r="10" spans="1:11" ht="19.5" customHeight="1">
      <c r="A10" s="108" t="s">
        <v>244</v>
      </c>
      <c r="B10" s="108" t="s">
        <v>244</v>
      </c>
      <c r="C10" s="108" t="s">
        <v>244</v>
      </c>
      <c r="D10" s="108" t="s">
        <v>244</v>
      </c>
      <c r="E10" s="188" t="s">
        <v>323</v>
      </c>
      <c r="F10" s="188" t="s">
        <v>244</v>
      </c>
      <c r="G10" s="188" t="s">
        <v>244</v>
      </c>
      <c r="H10" s="188" t="s">
        <v>244</v>
      </c>
      <c r="I10" s="188" t="s">
        <v>244</v>
      </c>
      <c r="J10" s="188" t="s">
        <v>244</v>
      </c>
      <c r="K10" s="188" t="s">
        <v>244</v>
      </c>
    </row>
    <row r="11" spans="1:11" ht="19.5" customHeight="1">
      <c r="A11" s="108" t="s">
        <v>244</v>
      </c>
      <c r="B11" s="108" t="s">
        <v>244</v>
      </c>
      <c r="C11" s="108" t="s">
        <v>244</v>
      </c>
      <c r="D11" s="108" t="s">
        <v>244</v>
      </c>
      <c r="E11" s="188" t="s">
        <v>327</v>
      </c>
      <c r="F11" s="188" t="s">
        <v>244</v>
      </c>
      <c r="G11" s="188" t="s">
        <v>244</v>
      </c>
      <c r="H11" s="188" t="s">
        <v>244</v>
      </c>
      <c r="I11" s="188" t="s">
        <v>244</v>
      </c>
      <c r="J11" s="188" t="s">
        <v>244</v>
      </c>
      <c r="K11" s="188" t="s">
        <v>244</v>
      </c>
    </row>
    <row r="12" spans="1:11" ht="19.5" customHeight="1">
      <c r="A12" s="108"/>
      <c r="B12" s="108"/>
      <c r="C12" s="108"/>
      <c r="D12" s="108"/>
      <c r="E12" s="144"/>
      <c r="F12" s="144"/>
      <c r="G12" s="144"/>
      <c r="H12" s="144"/>
      <c r="I12" s="144"/>
      <c r="J12" s="144"/>
      <c r="K12" s="144"/>
    </row>
    <row r="13" spans="1:11" ht="19.5" customHeight="1">
      <c r="A13" s="108"/>
      <c r="B13" s="108"/>
      <c r="C13" s="108"/>
      <c r="D13" s="108"/>
      <c r="E13" s="144"/>
      <c r="F13" s="144"/>
      <c r="G13" s="144"/>
      <c r="H13" s="144"/>
      <c r="I13" s="144"/>
      <c r="J13" s="144"/>
      <c r="K13" s="144"/>
    </row>
    <row r="14" spans="1:11" ht="19.5" customHeight="1" thickBot="1">
      <c r="A14" s="108" t="s">
        <v>244</v>
      </c>
      <c r="B14" s="108" t="s">
        <v>244</v>
      </c>
      <c r="C14" s="108" t="s">
        <v>244</v>
      </c>
      <c r="D14" s="108" t="s">
        <v>244</v>
      </c>
      <c r="E14" s="108" t="s">
        <v>244</v>
      </c>
      <c r="F14" s="108" t="s">
        <v>244</v>
      </c>
      <c r="G14" s="108" t="s">
        <v>244</v>
      </c>
      <c r="H14" s="108" t="s">
        <v>244</v>
      </c>
      <c r="I14" s="108" t="s">
        <v>244</v>
      </c>
      <c r="J14" s="108" t="s">
        <v>244</v>
      </c>
      <c r="K14" s="109" t="str">
        <f>IF(ButceYil&gt;2008,"TL","YTL")</f>
        <v>TL</v>
      </c>
    </row>
    <row r="15" spans="1:11" ht="19.5" customHeight="1" thickBot="1">
      <c r="A15" s="108" t="s">
        <v>244</v>
      </c>
      <c r="B15" s="108" t="s">
        <v>244</v>
      </c>
      <c r="C15" s="108" t="s">
        <v>244</v>
      </c>
      <c r="D15" s="108" t="s">
        <v>244</v>
      </c>
      <c r="E15" s="116" t="s">
        <v>244</v>
      </c>
      <c r="F15" s="196">
        <f>ButceYil+2</f>
        <v>2013</v>
      </c>
      <c r="G15" s="197" t="s">
        <v>244</v>
      </c>
      <c r="H15" s="197" t="s">
        <v>244</v>
      </c>
      <c r="I15" s="197" t="s">
        <v>244</v>
      </c>
      <c r="J15" s="197" t="s">
        <v>244</v>
      </c>
      <c r="K15" s="198" t="s">
        <v>244</v>
      </c>
    </row>
    <row r="16" spans="1:11" ht="19.5" customHeight="1" thickBot="1">
      <c r="A16" s="108" t="s">
        <v>244</v>
      </c>
      <c r="B16" s="108" t="s">
        <v>244</v>
      </c>
      <c r="C16" s="108" t="s">
        <v>244</v>
      </c>
      <c r="D16" s="108" t="s">
        <v>244</v>
      </c>
      <c r="E16" s="199" t="s">
        <v>0</v>
      </c>
      <c r="F16" s="189" t="s">
        <v>312</v>
      </c>
      <c r="G16" s="202" t="s">
        <v>313</v>
      </c>
      <c r="H16" s="203" t="s">
        <v>244</v>
      </c>
      <c r="I16" s="204" t="s">
        <v>244</v>
      </c>
      <c r="J16" s="205" t="s">
        <v>314</v>
      </c>
      <c r="K16" s="206" t="s">
        <v>244</v>
      </c>
    </row>
    <row r="17" spans="1:11" ht="19.5" customHeight="1">
      <c r="A17" s="108" t="s">
        <v>244</v>
      </c>
      <c r="B17" s="108" t="s">
        <v>244</v>
      </c>
      <c r="C17" s="108" t="s">
        <v>244</v>
      </c>
      <c r="D17" s="108" t="s">
        <v>244</v>
      </c>
      <c r="E17" s="200" t="s">
        <v>244</v>
      </c>
      <c r="F17" s="190" t="s">
        <v>244</v>
      </c>
      <c r="G17" s="194" t="s">
        <v>315</v>
      </c>
      <c r="H17" s="192" t="s">
        <v>316</v>
      </c>
      <c r="I17" s="189" t="s">
        <v>317</v>
      </c>
      <c r="J17" s="189" t="s">
        <v>318</v>
      </c>
      <c r="K17" s="206" t="s">
        <v>319</v>
      </c>
    </row>
    <row r="18" spans="3:11" ht="19.5" customHeight="1" thickBot="1">
      <c r="C18" s="109" t="s">
        <v>244</v>
      </c>
      <c r="D18" s="109" t="s">
        <v>244</v>
      </c>
      <c r="E18" s="201" t="s">
        <v>244</v>
      </c>
      <c r="F18" s="191" t="s">
        <v>244</v>
      </c>
      <c r="G18" s="195" t="s">
        <v>244</v>
      </c>
      <c r="H18" s="193" t="s">
        <v>244</v>
      </c>
      <c r="I18" s="191" t="s">
        <v>244</v>
      </c>
      <c r="J18" s="191" t="s">
        <v>244</v>
      </c>
      <c r="K18" s="208" t="s">
        <v>244</v>
      </c>
    </row>
    <row r="19" spans="1:11" ht="19.5" customHeight="1" hidden="1">
      <c r="A19" s="109" t="s">
        <v>245</v>
      </c>
      <c r="B19" s="109" t="s">
        <v>257</v>
      </c>
      <c r="C19" s="114" t="s">
        <v>244</v>
      </c>
      <c r="D19" s="114" t="s">
        <v>244</v>
      </c>
      <c r="E19" s="117" t="s">
        <v>244</v>
      </c>
      <c r="F19" s="118" t="s">
        <v>244</v>
      </c>
      <c r="G19" s="119" t="s">
        <v>244</v>
      </c>
      <c r="H19" s="120" t="s">
        <v>244</v>
      </c>
      <c r="I19" s="120" t="s">
        <v>244</v>
      </c>
      <c r="J19" s="120" t="s">
        <v>244</v>
      </c>
      <c r="K19" s="119" t="s">
        <v>244</v>
      </c>
    </row>
    <row r="20" spans="1:11" ht="34.5" customHeight="1">
      <c r="A20" s="114" t="s">
        <v>244</v>
      </c>
      <c r="B20" s="121" t="s">
        <v>226</v>
      </c>
      <c r="C20" s="114" t="s">
        <v>244</v>
      </c>
      <c r="D20" s="114" t="s">
        <v>244</v>
      </c>
      <c r="E20" s="122" t="s">
        <v>302</v>
      </c>
      <c r="F20" s="123">
        <v>131408000</v>
      </c>
      <c r="G20" s="124">
        <v>0</v>
      </c>
      <c r="H20" s="125">
        <f aca="true" t="shared" si="0" ref="H20:H27">I20-G20</f>
        <v>131408000</v>
      </c>
      <c r="I20" s="125">
        <v>131408000</v>
      </c>
      <c r="J20" s="123">
        <v>0</v>
      </c>
      <c r="K20" s="127">
        <v>0</v>
      </c>
    </row>
    <row r="21" spans="2:11" ht="34.5" customHeight="1">
      <c r="B21" s="121" t="s">
        <v>227</v>
      </c>
      <c r="C21" s="114" t="s">
        <v>244</v>
      </c>
      <c r="D21" s="114" t="s">
        <v>244</v>
      </c>
      <c r="E21" s="122" t="s">
        <v>234</v>
      </c>
      <c r="F21" s="123">
        <v>1425555000</v>
      </c>
      <c r="G21" s="124">
        <v>0</v>
      </c>
      <c r="H21" s="125">
        <f t="shared" si="0"/>
        <v>1425555000</v>
      </c>
      <c r="I21" s="125">
        <v>1425555000</v>
      </c>
      <c r="J21" s="123">
        <v>0</v>
      </c>
      <c r="K21" s="127">
        <v>126025000</v>
      </c>
    </row>
    <row r="22" spans="2:11" ht="34.5" customHeight="1">
      <c r="B22" s="121" t="s">
        <v>228</v>
      </c>
      <c r="C22" s="114" t="s">
        <v>244</v>
      </c>
      <c r="D22" s="114" t="s">
        <v>244</v>
      </c>
      <c r="E22" s="122" t="s">
        <v>235</v>
      </c>
      <c r="F22" s="123">
        <v>104478100</v>
      </c>
      <c r="G22" s="124">
        <v>0</v>
      </c>
      <c r="H22" s="125">
        <f t="shared" si="0"/>
        <v>94478100</v>
      </c>
      <c r="I22" s="125">
        <v>94478100</v>
      </c>
      <c r="J22" s="123">
        <v>10000000</v>
      </c>
      <c r="K22" s="127">
        <v>10000000</v>
      </c>
    </row>
    <row r="23" spans="2:11" ht="34.5" customHeight="1">
      <c r="B23" s="121" t="s">
        <v>229</v>
      </c>
      <c r="C23" s="114" t="s">
        <v>244</v>
      </c>
      <c r="D23" s="114" t="s">
        <v>244</v>
      </c>
      <c r="E23" s="122" t="s">
        <v>236</v>
      </c>
      <c r="F23" s="123">
        <v>140000000</v>
      </c>
      <c r="G23" s="124">
        <v>0</v>
      </c>
      <c r="H23" s="125">
        <f t="shared" si="0"/>
        <v>140000000</v>
      </c>
      <c r="I23" s="125">
        <v>140000000</v>
      </c>
      <c r="J23" s="123">
        <v>0</v>
      </c>
      <c r="K23" s="127">
        <v>100030000</v>
      </c>
    </row>
    <row r="24" spans="2:11" ht="34.5" customHeight="1">
      <c r="B24" s="121" t="s">
        <v>230</v>
      </c>
      <c r="C24" s="114" t="s">
        <v>244</v>
      </c>
      <c r="D24" s="114" t="s">
        <v>244</v>
      </c>
      <c r="E24" s="122" t="s">
        <v>237</v>
      </c>
      <c r="F24" s="123">
        <v>108892800</v>
      </c>
      <c r="G24" s="124">
        <v>0</v>
      </c>
      <c r="H24" s="125">
        <f t="shared" si="0"/>
        <v>108892800</v>
      </c>
      <c r="I24" s="125">
        <v>108892800</v>
      </c>
      <c r="J24" s="123">
        <v>0</v>
      </c>
      <c r="K24" s="127">
        <v>0</v>
      </c>
    </row>
    <row r="25" spans="2:11" ht="34.5" customHeight="1">
      <c r="B25" s="121" t="s">
        <v>231</v>
      </c>
      <c r="C25" s="114" t="s">
        <v>244</v>
      </c>
      <c r="D25" s="114" t="s">
        <v>244</v>
      </c>
      <c r="E25" s="122" t="s">
        <v>238</v>
      </c>
      <c r="F25" s="123">
        <v>83920000</v>
      </c>
      <c r="G25" s="124">
        <v>0</v>
      </c>
      <c r="H25" s="125">
        <f t="shared" si="0"/>
        <v>83920000</v>
      </c>
      <c r="I25" s="125">
        <v>83920000</v>
      </c>
      <c r="J25" s="123">
        <v>0</v>
      </c>
      <c r="K25" s="127">
        <v>23000000</v>
      </c>
    </row>
    <row r="26" spans="2:11" ht="34.5" customHeight="1">
      <c r="B26" s="121" t="s">
        <v>232</v>
      </c>
      <c r="C26" s="114" t="s">
        <v>244</v>
      </c>
      <c r="D26" s="114" t="s">
        <v>244</v>
      </c>
      <c r="E26" s="122" t="s">
        <v>239</v>
      </c>
      <c r="F26" s="123">
        <v>49960000</v>
      </c>
      <c r="G26" s="124">
        <v>0</v>
      </c>
      <c r="H26" s="125">
        <f t="shared" si="0"/>
        <v>49960000</v>
      </c>
      <c r="I26" s="125">
        <v>49960000</v>
      </c>
      <c r="J26" s="123">
        <v>0</v>
      </c>
      <c r="K26" s="127">
        <v>7708506</v>
      </c>
    </row>
    <row r="27" spans="2:11" ht="34.5" customHeight="1" thickBot="1">
      <c r="B27" s="121" t="s">
        <v>233</v>
      </c>
      <c r="C27" s="114" t="s">
        <v>244</v>
      </c>
      <c r="D27" s="114" t="s">
        <v>244</v>
      </c>
      <c r="E27" s="122" t="s">
        <v>240</v>
      </c>
      <c r="F27" s="123">
        <v>55405000</v>
      </c>
      <c r="G27" s="124">
        <v>0</v>
      </c>
      <c r="H27" s="125">
        <f t="shared" si="0"/>
        <v>55405000</v>
      </c>
      <c r="I27" s="125">
        <v>55405000</v>
      </c>
      <c r="J27" s="123">
        <v>0</v>
      </c>
      <c r="K27" s="127">
        <v>18000000</v>
      </c>
    </row>
    <row r="28" spans="1:11" ht="19.5" customHeight="1" hidden="1">
      <c r="A28" s="114" t="s">
        <v>258</v>
      </c>
      <c r="B28" s="128" t="s">
        <v>244</v>
      </c>
      <c r="C28" s="114" t="s">
        <v>244</v>
      </c>
      <c r="D28" s="114" t="s">
        <v>244</v>
      </c>
      <c r="E28" s="129" t="s">
        <v>244</v>
      </c>
      <c r="F28" s="130" t="s">
        <v>244</v>
      </c>
      <c r="G28" s="131" t="s">
        <v>244</v>
      </c>
      <c r="H28" s="132" t="s">
        <v>244</v>
      </c>
      <c r="I28" s="132" t="s">
        <v>244</v>
      </c>
      <c r="J28" s="132" t="s">
        <v>244</v>
      </c>
      <c r="K28" s="131" t="s">
        <v>244</v>
      </c>
    </row>
    <row r="29" spans="1:11" ht="6" customHeight="1" thickBot="1">
      <c r="A29" s="111" t="s">
        <v>258</v>
      </c>
      <c r="E29" s="133" t="s">
        <v>244</v>
      </c>
      <c r="F29" s="133" t="s">
        <v>244</v>
      </c>
      <c r="G29" s="133" t="s">
        <v>244</v>
      </c>
      <c r="H29" s="133" t="s">
        <v>244</v>
      </c>
      <c r="I29" s="133" t="s">
        <v>244</v>
      </c>
      <c r="J29" s="133" t="s">
        <v>244</v>
      </c>
      <c r="K29" s="133" t="s">
        <v>244</v>
      </c>
    </row>
    <row r="30" spans="1:11" s="140" customFormat="1" ht="39.75" customHeight="1" thickBot="1">
      <c r="A30" s="134" t="s">
        <v>244</v>
      </c>
      <c r="B30" s="134" t="s">
        <v>259</v>
      </c>
      <c r="C30" s="134" t="s">
        <v>244</v>
      </c>
      <c r="D30" s="134" t="s">
        <v>244</v>
      </c>
      <c r="E30" s="135" t="s">
        <v>325</v>
      </c>
      <c r="F30" s="136">
        <v>2099618900</v>
      </c>
      <c r="G30" s="139">
        <v>0</v>
      </c>
      <c r="H30" s="137">
        <f>I30-G30</f>
        <v>2089618900</v>
      </c>
      <c r="I30" s="137">
        <v>2089618900</v>
      </c>
      <c r="J30" s="138">
        <v>10000000</v>
      </c>
      <c r="K30" s="136">
        <v>284763506</v>
      </c>
    </row>
    <row r="31" spans="1:11" ht="15">
      <c r="A31" s="108" t="s">
        <v>244</v>
      </c>
      <c r="B31" s="108" t="s">
        <v>244</v>
      </c>
      <c r="C31" s="108" t="s">
        <v>244</v>
      </c>
      <c r="D31" s="108" t="s">
        <v>244</v>
      </c>
      <c r="E31" s="108" t="s">
        <v>244</v>
      </c>
      <c r="F31" s="141" t="s">
        <v>244</v>
      </c>
      <c r="G31" s="141" t="s">
        <v>244</v>
      </c>
      <c r="H31" s="141" t="s">
        <v>244</v>
      </c>
      <c r="I31" s="141" t="s">
        <v>244</v>
      </c>
      <c r="J31" s="141" t="s">
        <v>244</v>
      </c>
      <c r="K31" s="141" t="s">
        <v>244</v>
      </c>
    </row>
  </sheetData>
  <sheetProtection/>
  <mergeCells count="12">
    <mergeCell ref="G17:G18"/>
    <mergeCell ref="H17:H18"/>
    <mergeCell ref="I17:I18"/>
    <mergeCell ref="J17:J18"/>
    <mergeCell ref="F15:K15"/>
    <mergeCell ref="E16:E18"/>
    <mergeCell ref="E10:K10"/>
    <mergeCell ref="E11:K11"/>
    <mergeCell ref="K17:K18"/>
    <mergeCell ref="F16:F18"/>
    <mergeCell ref="G16:I16"/>
    <mergeCell ref="J16:K16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  RENÇBER</cp:lastModifiedBy>
  <cp:lastPrinted>2019-02-19T14:09:49Z</cp:lastPrinted>
  <dcterms:created xsi:type="dcterms:W3CDTF">1999-05-26T11:21:22Z</dcterms:created>
  <dcterms:modified xsi:type="dcterms:W3CDTF">2019-02-19T14:10:06Z</dcterms:modified>
  <cp:category/>
  <cp:version/>
  <cp:contentType/>
  <cp:contentStatus/>
</cp:coreProperties>
</file>