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2" sheetId="1" r:id="rId1"/>
  </sheets>
  <definedNames>
    <definedName name="Asama">'2012'!$B$2</definedName>
    <definedName name="AsamaAd">'2012'!$C$2</definedName>
    <definedName name="ButceYil">'2012'!$B$1</definedName>
    <definedName name="SatirBaslik">'2012'!$A$17:$B$26</definedName>
    <definedName name="SutunBaslik">'2012'!$D$1:$O$5</definedName>
    <definedName name="TeklifYil">'2012'!$B$5</definedName>
    <definedName name="_xlnm.Print_Area" localSheetId="0">'2012'!$B$1:$P$77</definedName>
  </definedNames>
  <calcPr fullCalcOnLoad="1"/>
</workbook>
</file>

<file path=xl/sharedStrings.xml><?xml version="1.0" encoding="utf-8"?>
<sst xmlns="http://schemas.openxmlformats.org/spreadsheetml/2006/main" count="441" uniqueCount="145">
  <si>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</si>
  <si>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</si>
  <si>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</si>
  <si>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</si>
  <si>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</si>
  <si>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</si>
  <si>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</si>
  <si>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</si>
  <si>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</si>
  <si>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</si>
  <si>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</si>
  <si>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</si>
  <si>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</si>
  <si>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</si>
  <si>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</si>
  <si>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</si>
  <si>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</si>
  <si>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</si>
  <si>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</si>
  <si>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</si>
  <si>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</si>
  <si>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</si>
  <si>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(I) SAYILI CETVEL - GENEL BÜTÇELİ İDARELER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</si>
  <si>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</si>
  <si>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</si>
  <si>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</si>
  <si>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</si>
  <si>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</si>
  <si>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</si>
  <si>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</si>
  <si>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</si>
  <si>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</si>
  <si>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HİZMETLERİ</t>
  </si>
  <si>
    <t>DİNLENME, KÜLTÜR VE DİN  HİZMETLERİ</t>
  </si>
  <si>
    <t>EĞİTİM HİZMETLERİ</t>
  </si>
  <si>
    <t>SOSYAL GÜVENLİK VE SOSYAL YARDIM HİZMETLERİ</t>
  </si>
  <si>
    <t>KURKOD</t>
  </si>
  <si>
    <t>X</t>
  </si>
  <si>
    <t>01/38</t>
  </si>
  <si>
    <t>GENEL BÜTÇELİ KURUMLAR (I SAYILI CETVEL)</t>
  </si>
  <si>
    <t>38/42</t>
  </si>
  <si>
    <t>ÖZEL BÜTÇELİ KURUMLAR  (II SAYILI CETVEL)</t>
  </si>
  <si>
    <t>42</t>
  </si>
  <si>
    <t>DÜZENLEYİCİ VE DENETLEYİCİ KURUMLAR  (III SAYILI CETVEL)</t>
  </si>
  <si>
    <t>XX</t>
  </si>
  <si>
    <t>I+II+III SAYILI CETVELE TABİ KURUMLAR TOPLAMI</t>
  </si>
  <si>
    <t>ABSHAZINEYARDIMI</t>
  </si>
  <si>
    <t xml:space="preserve">ÖZEL BÜTÇELERE VE DDK'LARA HAZİNE YARDIMI </t>
  </si>
  <si>
    <t>ABSGELIRPAYIGIDER</t>
  </si>
  <si>
    <t>GELİRDEN AYRILAN PAYLAR</t>
  </si>
  <si>
    <t>MERKEZİ YÖNETİM BÜTÇESİ TOPLAMI ( HAZİNE YARDIMLARI HARİÇ, GELİRDEN AYRILAN PAY DAHİL)</t>
  </si>
  <si>
    <t>MERKEZİ YÖNETİM BÜTÇESİ TOPLAMI ( HAZİNE YARDIMLARI VE GELİRDEN AYRILAN PAY HARİÇ)</t>
  </si>
  <si>
    <t>2012</t>
  </si>
  <si>
    <t>Kanun</t>
  </si>
  <si>
    <t>5</t>
  </si>
  <si>
    <t>07.75</t>
  </si>
  <si>
    <t>07.76</t>
  </si>
  <si>
    <t>07.77</t>
  </si>
  <si>
    <t>07.82</t>
  </si>
  <si>
    <t>07.86</t>
  </si>
  <si>
    <t>07.96</t>
  </si>
  <si>
    <t>07.97</t>
  </si>
  <si>
    <t>10.81</t>
  </si>
  <si>
    <t>10.82</t>
  </si>
  <si>
    <t>10.83</t>
  </si>
  <si>
    <t>11</t>
  </si>
  <si>
    <t>12</t>
  </si>
  <si>
    <t>12.76</t>
  </si>
  <si>
    <t>13</t>
  </si>
  <si>
    <t>15</t>
  </si>
  <si>
    <t>15.75</t>
  </si>
  <si>
    <t>15.76</t>
  </si>
  <si>
    <t>16</t>
  </si>
  <si>
    <t>16.81</t>
  </si>
  <si>
    <t>18</t>
  </si>
  <si>
    <t>18.75</t>
  </si>
  <si>
    <t>20</t>
  </si>
  <si>
    <t>20.92</t>
  </si>
  <si>
    <t>21</t>
  </si>
  <si>
    <t>23</t>
  </si>
  <si>
    <t>24</t>
  </si>
  <si>
    <t>25</t>
  </si>
  <si>
    <t>26</t>
  </si>
  <si>
    <t>27</t>
  </si>
  <si>
    <t>27.75</t>
  </si>
  <si>
    <t>28</t>
  </si>
  <si>
    <t>29</t>
  </si>
  <si>
    <t>30</t>
  </si>
  <si>
    <t>31</t>
  </si>
  <si>
    <t>32</t>
  </si>
  <si>
    <t>32.75</t>
  </si>
  <si>
    <t>33</t>
  </si>
  <si>
    <t>33.75</t>
  </si>
  <si>
    <t>33.76</t>
  </si>
  <si>
    <t>34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</si>
  <si>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</si>
  <si>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</si>
  <si>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</si>
  <si>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</si>
  <si>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</si>
  <si>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</si>
  <si>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</si>
  <si>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>MİLLİ İSTİHBARAT TEŞKİLATI MÜSTEŞARLIĞI</t>
  </si>
  <si>
    <t xml:space="preserve">MİLLİ GÜVENLİK KURULU GENEL SEKRETERLİĞİ </t>
  </si>
  <si>
    <t>BASIN-YAYIN VE ENFORMASYON GENEL MÜDÜRLÜĞÜ</t>
  </si>
  <si>
    <t>HAZİNE MÜSTEŞARLIĞI</t>
  </si>
  <si>
    <t>DİYANET İŞLERİ BAŞKANLIĞI</t>
  </si>
  <si>
    <t>AFET VE ACİL DURUM YÖNETİMİ BAŞKANLIĞI</t>
  </si>
  <si>
    <t>KAMU DÜZENİ VE GÜVENLİĞİ MÜSTEŞARLIĞI</t>
  </si>
  <si>
    <t>ADALET BAKANLIĞI</t>
  </si>
  <si>
    <t>MİLLİ SAVUNMA BAKANLIĞI</t>
  </si>
  <si>
    <t>İÇİŞLERİ BAKANLIĞI</t>
  </si>
  <si>
    <t>JANDARMA GENEL KOMUTANLIĞI</t>
  </si>
  <si>
    <t xml:space="preserve">EMNİYET GENEL MÜDÜRLÜĞÜ </t>
  </si>
  <si>
    <t xml:space="preserve">SAHİL GÜVENLİK KOMUTANLIĞI </t>
  </si>
  <si>
    <t>DIŞİŞLERİ BAKANLIĞI</t>
  </si>
  <si>
    <t>MALİYE BAKANLIĞI</t>
  </si>
  <si>
    <t>GELİR İDARESİ BAŞKANLIĞI</t>
  </si>
  <si>
    <t>MİLLİ EĞİTİM BAKANLIĞI</t>
  </si>
  <si>
    <t>SAĞLIK BAKANLIĞI</t>
  </si>
  <si>
    <t>TÜRKİYE KAMU HASTANELERİ KURUMU</t>
  </si>
  <si>
    <t>TÜRKİYE HALK SAĞLIĞI KURUMU</t>
  </si>
  <si>
    <t>ULAŞTIRMA BAKANLIĞI</t>
  </si>
  <si>
    <t>DENİZCİLİK MÜSTEŞARLIĞI</t>
  </si>
  <si>
    <t>ÇALIŞMA VE SOSYAL GÜVENLİK BAKANLIĞI</t>
  </si>
  <si>
    <t>DEVLET PERSONEL BAŞKANLIĞI</t>
  </si>
  <si>
    <t>ENERJİ VE TABİİ KAYNAKLAR BAKANLIĞI</t>
  </si>
  <si>
    <t>PETROL İŞLERİ GENEL MÜDÜRLÜĞÜ</t>
  </si>
  <si>
    <t>KÜLTÜR VE TURİZM BAKANLIĞI</t>
  </si>
  <si>
    <t>HAKİMLER VE SAVCILAR YÜKSEK KURULU</t>
  </si>
  <si>
    <t>AİLE VE SOSYAL POLİTİKALAR BAKANLIĞI</t>
  </si>
  <si>
    <t>AVRUPA BİRLİĞİ BAKANLIĞI</t>
  </si>
  <si>
    <t>BİLİM, SANAYİ VE TEKNOLOJİ BAKANLIĞI</t>
  </si>
  <si>
    <t>ÇEVRE VE ŞEHİRCİLİK BAKANLIĞI</t>
  </si>
  <si>
    <t>TAPU VE KADASTRO GENEL MÜDÜRLÜĞÜ</t>
  </si>
  <si>
    <t>EKONOMİ BAKANLIĞI</t>
  </si>
  <si>
    <t>GENÇLİK VE SPOR BAKANLIĞI</t>
  </si>
  <si>
    <t>GIDA, TARIM VE HAYVANCILIK BAKANLIĞI</t>
  </si>
  <si>
    <t>GÜMRÜK VE TİCARET BAKANLIĞI</t>
  </si>
  <si>
    <t>KALKINMA BAKANLIĞI</t>
  </si>
  <si>
    <t>TÜRKİYE İSTATİSTİK KURUMU</t>
  </si>
  <si>
    <t>ORMAN VE SU İŞLERİ BAKANLIĞI</t>
  </si>
  <si>
    <t>METEOROLOJİ GENEL MÜDÜRLÜĞÜ</t>
  </si>
  <si>
    <t>DEVLET SU İŞLERİ GENEL MÜDÜRLÜĞÜ</t>
  </si>
  <si>
    <t>ULAŞTIRMA, DENİZCİLİK VE HABERLEŞME BAKANLIĞI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</si>
</sst>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3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4"/>
      <color indexed="8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21" borderId="6" applyNumberFormat="0" applyAlignment="0" applyProtection="0"/>
    <xf numFmtId="0" fontId="37" fillId="23" borderId="7" applyNumberFormat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8" applyNumberFormat="0" applyFont="0" applyAlignment="0" applyProtection="0"/>
    <xf numFmtId="0" fontId="4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38" borderId="10" xfId="0" applyFont="1" applyFill="1" applyBorder="1" applyAlignment="1">
      <alignment vertical="center"/>
    </xf>
    <xf numFmtId="0" fontId="1" fillId="38" borderId="0" xfId="0" applyFont="1" applyFill="1" applyAlignment="1">
      <alignment vertical="center"/>
    </xf>
    <xf numFmtId="49" fontId="3" fillId="38" borderId="0" xfId="0" applyNumberFormat="1" applyFont="1" applyFill="1" applyAlignment="1">
      <alignment horizontal="left" vertical="center"/>
    </xf>
    <xf numFmtId="0" fontId="3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/>
    </xf>
    <xf numFmtId="0" fontId="1" fillId="38" borderId="0" xfId="0" applyFont="1" applyFill="1" applyBorder="1" applyAlignment="1">
      <alignment horizontal="center" vertical="center"/>
    </xf>
    <xf numFmtId="0" fontId="3" fillId="38" borderId="0" xfId="0" applyNumberFormat="1" applyFont="1" applyFill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49" fontId="1" fillId="38" borderId="11" xfId="0" applyNumberFormat="1" applyFont="1" applyFill="1" applyBorder="1" applyAlignment="1">
      <alignment horizontal="center" vertical="center"/>
    </xf>
    <xf numFmtId="49" fontId="1" fillId="38" borderId="12" xfId="0" applyNumberFormat="1" applyFont="1" applyFill="1" applyBorder="1" applyAlignment="1">
      <alignment horizontal="center" vertical="center"/>
    </xf>
    <xf numFmtId="49" fontId="1" fillId="38" borderId="13" xfId="0" applyNumberFormat="1" applyFont="1" applyFill="1" applyBorder="1" applyAlignment="1">
      <alignment horizontal="center" vertical="center"/>
    </xf>
    <xf numFmtId="49" fontId="1" fillId="38" borderId="14" xfId="0" applyNumberFormat="1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vertical="center"/>
    </xf>
    <xf numFmtId="0" fontId="1" fillId="38" borderId="10" xfId="0" applyFont="1" applyFill="1" applyBorder="1" applyAlignment="1">
      <alignment horizontal="center" vertical="center"/>
    </xf>
    <xf numFmtId="49" fontId="4" fillId="38" borderId="15" xfId="0" applyNumberFormat="1" applyFont="1" applyFill="1" applyBorder="1" applyAlignment="1">
      <alignment horizontal="center" vertical="center"/>
    </xf>
    <xf numFmtId="49" fontId="4" fillId="38" borderId="16" xfId="0" applyNumberFormat="1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left"/>
    </xf>
    <xf numFmtId="3" fontId="3" fillId="38" borderId="20" xfId="0" applyNumberFormat="1" applyFont="1" applyFill="1" applyBorder="1" applyAlignment="1">
      <alignment vertical="center" wrapText="1"/>
    </xf>
    <xf numFmtId="3" fontId="3" fillId="38" borderId="21" xfId="0" applyNumberFormat="1" applyFont="1" applyFill="1" applyBorder="1" applyAlignment="1">
      <alignment vertical="center" wrapText="1"/>
    </xf>
    <xf numFmtId="3" fontId="1" fillId="38" borderId="22" xfId="0" applyNumberFormat="1" applyFont="1" applyFill="1" applyBorder="1" applyAlignment="1">
      <alignment vertical="center" wrapText="1"/>
    </xf>
    <xf numFmtId="49" fontId="5" fillId="38" borderId="0" xfId="0" applyNumberFormat="1" applyFont="1" applyFill="1" applyBorder="1" applyAlignment="1">
      <alignment vertical="center"/>
    </xf>
    <xf numFmtId="0" fontId="3" fillId="38" borderId="23" xfId="0" applyFont="1" applyFill="1" applyBorder="1" applyAlignment="1">
      <alignment horizontal="left"/>
    </xf>
    <xf numFmtId="0" fontId="3" fillId="38" borderId="24" xfId="0" applyFont="1" applyFill="1" applyBorder="1" applyAlignment="1">
      <alignment horizontal="left"/>
    </xf>
    <xf numFmtId="49" fontId="5" fillId="38" borderId="0" xfId="0" applyNumberFormat="1" applyFont="1" applyFill="1" applyAlignment="1">
      <alignment vertical="center"/>
    </xf>
    <xf numFmtId="0" fontId="1" fillId="38" borderId="25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49" fontId="5" fillId="38" borderId="0" xfId="0" applyNumberFormat="1" applyFont="1" applyFill="1" applyAlignment="1">
      <alignment horizontal="left" vertical="center"/>
    </xf>
    <xf numFmtId="0" fontId="5" fillId="38" borderId="0" xfId="0" applyFont="1" applyFill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3" fillId="38" borderId="27" xfId="0" applyFont="1" applyFill="1" applyBorder="1" applyAlignment="1">
      <alignment/>
    </xf>
    <xf numFmtId="0" fontId="6" fillId="0" borderId="26" xfId="0" applyFont="1" applyBorder="1" applyAlignment="1">
      <alignment horizontal="left" vertical="center" wrapText="1"/>
    </xf>
    <xf numFmtId="3" fontId="7" fillId="38" borderId="28" xfId="0" applyNumberFormat="1" applyFont="1" applyFill="1" applyBorder="1" applyAlignment="1">
      <alignment vertical="center" wrapText="1"/>
    </xf>
    <xf numFmtId="3" fontId="7" fillId="38" borderId="29" xfId="0" applyNumberFormat="1" applyFont="1" applyFill="1" applyBorder="1" applyAlignment="1">
      <alignment vertical="center" wrapText="1"/>
    </xf>
    <xf numFmtId="3" fontId="2" fillId="38" borderId="30" xfId="0" applyNumberFormat="1" applyFont="1" applyFill="1" applyBorder="1" applyAlignment="1">
      <alignment vertical="center" wrapText="1"/>
    </xf>
    <xf numFmtId="3" fontId="7" fillId="38" borderId="31" xfId="0" applyNumberFormat="1" applyFont="1" applyFill="1" applyBorder="1" applyAlignment="1">
      <alignment vertical="center" wrapText="1"/>
    </xf>
    <xf numFmtId="3" fontId="7" fillId="38" borderId="32" xfId="0" applyNumberFormat="1" applyFont="1" applyFill="1" applyBorder="1" applyAlignment="1">
      <alignment vertical="center" wrapText="1"/>
    </xf>
    <xf numFmtId="3" fontId="2" fillId="38" borderId="33" xfId="0" applyNumberFormat="1" applyFont="1" applyFill="1" applyBorder="1" applyAlignment="1">
      <alignment vertical="center" wrapText="1"/>
    </xf>
    <xf numFmtId="0" fontId="2" fillId="38" borderId="25" xfId="0" applyFont="1" applyFill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0" fontId="1" fillId="38" borderId="35" xfId="0" applyFont="1" applyFill="1" applyBorder="1" applyAlignment="1">
      <alignment horizontal="center" vertical="center"/>
    </xf>
    <xf numFmtId="0" fontId="1" fillId="38" borderId="37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1" fillId="38" borderId="38" xfId="0" applyFont="1" applyFill="1" applyBorder="1" applyAlignment="1">
      <alignment horizontal="center" vertical="center"/>
    </xf>
    <xf numFmtId="0" fontId="3" fillId="38" borderId="39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tabSelected="1" zoomScale="60" zoomScaleNormal="60" workbookViewId="0" topLeftCell="E10">
      <selection activeCell="U22" sqref="U22"/>
    </sheetView>
  </sheetViews>
  <sheetFormatPr defaultColWidth="9.00390625" defaultRowHeight="15" customHeight="1"/>
  <cols>
    <col min="1" max="3" width="9.125" style="7" hidden="1" customWidth="1"/>
    <col min="4" max="4" width="16.625" style="7" hidden="1" customWidth="1"/>
    <col min="5" max="5" width="72.375" style="7" bestFit="1" customWidth="1"/>
    <col min="6" max="6" width="32.375" style="7" customWidth="1"/>
    <col min="7" max="15" width="22.375" style="7" bestFit="1" customWidth="1"/>
    <col min="16" max="16" width="24.75390625" style="7" bestFit="1" customWidth="1"/>
    <col min="17" max="17" width="4.375" style="7" hidden="1" customWidth="1"/>
    <col min="18" max="18" width="9.125" style="7" bestFit="1" customWidth="1"/>
    <col min="19" max="16384" width="9.125" style="7" customWidth="1"/>
  </cols>
  <sheetData>
    <row r="1" spans="1:15" ht="15" hidden="1">
      <c r="A1" s="2" t="s">
        <v>0</v>
      </c>
      <c r="B1" s="3" t="s">
        <v>52</v>
      </c>
      <c r="C1" s="4" t="s">
        <v>1</v>
      </c>
      <c r="D1" s="5" t="s">
        <v>2</v>
      </c>
      <c r="E1" s="6" t="s">
        <v>3</v>
      </c>
      <c r="F1" s="6" t="s">
        <v>4</v>
      </c>
      <c r="G1" s="6" t="s">
        <v>4</v>
      </c>
      <c r="H1" s="6" t="s">
        <v>4</v>
      </c>
      <c r="I1" s="6" t="s">
        <v>4</v>
      </c>
      <c r="J1" s="6" t="s">
        <v>4</v>
      </c>
      <c r="K1" s="6" t="s">
        <v>4</v>
      </c>
      <c r="L1" s="6" t="s">
        <v>4</v>
      </c>
      <c r="M1" s="6" t="s">
        <v>4</v>
      </c>
      <c r="N1" s="6" t="s">
        <v>4</v>
      </c>
      <c r="O1" s="6" t="s">
        <v>4</v>
      </c>
    </row>
    <row r="2" spans="1:16" ht="15" hidden="1">
      <c r="A2" s="2" t="s">
        <v>5</v>
      </c>
      <c r="B2" s="3" t="s">
        <v>54</v>
      </c>
      <c r="C2" s="4" t="s">
        <v>53</v>
      </c>
      <c r="D2" s="5" t="s">
        <v>6</v>
      </c>
      <c r="E2" s="7" t="str">
        <f aca="true" t="shared" si="0" ref="E2:O2">ButceYil</f>
        <v>2012</v>
      </c>
      <c r="F2" s="7" t="str">
        <f t="shared" si="0"/>
        <v>2012</v>
      </c>
      <c r="G2" s="7" t="str">
        <f t="shared" si="0"/>
        <v>2012</v>
      </c>
      <c r="H2" s="7" t="str">
        <f t="shared" si="0"/>
        <v>2012</v>
      </c>
      <c r="I2" s="7" t="str">
        <f t="shared" si="0"/>
        <v>2012</v>
      </c>
      <c r="J2" s="7" t="str">
        <f t="shared" si="0"/>
        <v>2012</v>
      </c>
      <c r="K2" s="7" t="str">
        <f t="shared" si="0"/>
        <v>2012</v>
      </c>
      <c r="L2" s="7" t="str">
        <f t="shared" si="0"/>
        <v>2012</v>
      </c>
      <c r="M2" s="7" t="str">
        <f t="shared" si="0"/>
        <v>2012</v>
      </c>
      <c r="N2" s="7" t="str">
        <f t="shared" si="0"/>
        <v>2012</v>
      </c>
      <c r="O2" s="7" t="str">
        <f t="shared" si="0"/>
        <v>2012</v>
      </c>
      <c r="P2" s="8" t="s">
        <v>1</v>
      </c>
    </row>
    <row r="3" spans="1:16" ht="15" hidden="1">
      <c r="A3" s="2" t="s">
        <v>1</v>
      </c>
      <c r="B3" s="3" t="s">
        <v>1</v>
      </c>
      <c r="C3" s="4" t="s">
        <v>1</v>
      </c>
      <c r="D3" s="5" t="s">
        <v>7</v>
      </c>
      <c r="F3" s="7" t="str">
        <f aca="true" t="shared" si="1" ref="F3:O3">ButceYil</f>
        <v>2012</v>
      </c>
      <c r="G3" s="7" t="str">
        <f t="shared" si="1"/>
        <v>2012</v>
      </c>
      <c r="H3" s="7" t="str">
        <f t="shared" si="1"/>
        <v>2012</v>
      </c>
      <c r="I3" s="7" t="str">
        <f t="shared" si="1"/>
        <v>2012</v>
      </c>
      <c r="J3" s="7" t="str">
        <f t="shared" si="1"/>
        <v>2012</v>
      </c>
      <c r="K3" s="7" t="str">
        <f t="shared" si="1"/>
        <v>2012</v>
      </c>
      <c r="L3" s="7" t="str">
        <f t="shared" si="1"/>
        <v>2012</v>
      </c>
      <c r="M3" s="7" t="str">
        <f t="shared" si="1"/>
        <v>2012</v>
      </c>
      <c r="N3" s="7" t="str">
        <f t="shared" si="1"/>
        <v>2012</v>
      </c>
      <c r="O3" s="7" t="str">
        <f t="shared" si="1"/>
        <v>2012</v>
      </c>
      <c r="P3" s="8" t="s">
        <v>1</v>
      </c>
    </row>
    <row r="4" spans="1:15" ht="15" hidden="1">
      <c r="A4" s="2" t="s">
        <v>1</v>
      </c>
      <c r="B4" s="3" t="s">
        <v>1</v>
      </c>
      <c r="C4" s="4" t="s">
        <v>1</v>
      </c>
      <c r="D4" s="5" t="s">
        <v>8</v>
      </c>
      <c r="E4" s="9" t="str">
        <f aca="true" t="shared" si="2" ref="E4:O4">Asama</f>
        <v>5</v>
      </c>
      <c r="F4" s="9" t="str">
        <f t="shared" si="2"/>
        <v>5</v>
      </c>
      <c r="G4" s="9" t="str">
        <f t="shared" si="2"/>
        <v>5</v>
      </c>
      <c r="H4" s="9" t="str">
        <f t="shared" si="2"/>
        <v>5</v>
      </c>
      <c r="I4" s="9" t="str">
        <f t="shared" si="2"/>
        <v>5</v>
      </c>
      <c r="J4" s="9" t="str">
        <f t="shared" si="2"/>
        <v>5</v>
      </c>
      <c r="K4" s="9" t="str">
        <f t="shared" si="2"/>
        <v>5</v>
      </c>
      <c r="L4" s="9" t="str">
        <f t="shared" si="2"/>
        <v>5</v>
      </c>
      <c r="M4" s="9" t="str">
        <f t="shared" si="2"/>
        <v>5</v>
      </c>
      <c r="N4" s="9" t="str">
        <f t="shared" si="2"/>
        <v>5</v>
      </c>
      <c r="O4" s="9" t="str">
        <f t="shared" si="2"/>
        <v>5</v>
      </c>
    </row>
    <row r="5" spans="1:15" ht="15" hidden="1">
      <c r="A5" s="2" t="s">
        <v>9</v>
      </c>
      <c r="B5" s="4" t="s">
        <v>52</v>
      </c>
      <c r="C5" s="4" t="s">
        <v>1</v>
      </c>
      <c r="D5" s="5" t="s">
        <v>10</v>
      </c>
      <c r="E5" s="10" t="s">
        <v>1</v>
      </c>
      <c r="F5" s="11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3" t="s">
        <v>19</v>
      </c>
      <c r="O5" s="14" t="s">
        <v>20</v>
      </c>
    </row>
    <row r="6" spans="1:12" ht="15" hidden="1">
      <c r="A6" s="4" t="s">
        <v>1</v>
      </c>
      <c r="B6" s="4" t="s">
        <v>1</v>
      </c>
      <c r="C6" s="4" t="s">
        <v>1</v>
      </c>
      <c r="D6" s="6" t="s">
        <v>1</v>
      </c>
      <c r="E6" s="4" t="s">
        <v>1</v>
      </c>
      <c r="F6" s="4" t="s">
        <v>1</v>
      </c>
      <c r="G6" s="4" t="s">
        <v>1</v>
      </c>
      <c r="H6" s="4" t="s">
        <v>1</v>
      </c>
      <c r="I6" s="4" t="s">
        <v>1</v>
      </c>
      <c r="J6" s="4" t="s">
        <v>1</v>
      </c>
      <c r="K6" s="4" t="s">
        <v>1</v>
      </c>
      <c r="L6" s="4" t="s">
        <v>1</v>
      </c>
    </row>
    <row r="7" spans="1:3" ht="15" hidden="1">
      <c r="A7" s="4" t="s">
        <v>21</v>
      </c>
      <c r="B7" s="4" t="s">
        <v>1</v>
      </c>
      <c r="C7" s="4" t="s">
        <v>1</v>
      </c>
    </row>
    <row r="8" spans="1:3" ht="15" hidden="1">
      <c r="A8" s="4" t="s">
        <v>1</v>
      </c>
      <c r="B8" s="4" t="s">
        <v>1</v>
      </c>
      <c r="C8" s="4" t="s">
        <v>1</v>
      </c>
    </row>
    <row r="9" spans="1:3" ht="15" hidden="1">
      <c r="A9" s="4" t="s">
        <v>1</v>
      </c>
      <c r="B9" s="4" t="s">
        <v>1</v>
      </c>
      <c r="C9" s="4" t="s">
        <v>1</v>
      </c>
    </row>
    <row r="10" spans="1:17" ht="23.25" customHeight="1">
      <c r="A10" s="4" t="s">
        <v>1</v>
      </c>
      <c r="B10" s="4" t="s">
        <v>1</v>
      </c>
      <c r="C10" s="4" t="s">
        <v>1</v>
      </c>
      <c r="E10" s="53" t="str">
        <f>TeklifYil&amp;"  "&amp;A7</f>
        <v>2012  YILI MERKEZİ YÖNETİM BÜTÇE KANUNU İCMALİ</v>
      </c>
      <c r="F10" s="53" t="s">
        <v>1</v>
      </c>
      <c r="G10" s="53" t="s">
        <v>1</v>
      </c>
      <c r="H10" s="53" t="s">
        <v>1</v>
      </c>
      <c r="I10" s="53" t="s">
        <v>1</v>
      </c>
      <c r="J10" s="53" t="s">
        <v>1</v>
      </c>
      <c r="K10" s="53" t="s">
        <v>1</v>
      </c>
      <c r="L10" s="53" t="s">
        <v>1</v>
      </c>
      <c r="M10" s="53" t="s">
        <v>1</v>
      </c>
      <c r="N10" s="53" t="s">
        <v>1</v>
      </c>
      <c r="O10" s="53" t="s">
        <v>1</v>
      </c>
      <c r="P10" s="53" t="s">
        <v>1</v>
      </c>
      <c r="Q10" s="15" t="s">
        <v>1</v>
      </c>
    </row>
    <row r="11" spans="1:17" ht="21" customHeight="1">
      <c r="A11" s="4" t="s">
        <v>1</v>
      </c>
      <c r="B11" s="4" t="s">
        <v>1</v>
      </c>
      <c r="C11" s="4" t="s">
        <v>1</v>
      </c>
      <c r="E11" s="53" t="s">
        <v>22</v>
      </c>
      <c r="F11" s="53" t="s">
        <v>1</v>
      </c>
      <c r="G11" s="53" t="s">
        <v>1</v>
      </c>
      <c r="H11" s="53" t="s">
        <v>1</v>
      </c>
      <c r="I11" s="53" t="s">
        <v>1</v>
      </c>
      <c r="J11" s="53" t="s">
        <v>1</v>
      </c>
      <c r="K11" s="53" t="s">
        <v>1</v>
      </c>
      <c r="L11" s="53" t="s">
        <v>1</v>
      </c>
      <c r="M11" s="53" t="s">
        <v>1</v>
      </c>
      <c r="N11" s="53" t="s">
        <v>1</v>
      </c>
      <c r="O11" s="53" t="s">
        <v>1</v>
      </c>
      <c r="P11" s="53" t="s">
        <v>1</v>
      </c>
      <c r="Q11" s="53" t="s">
        <v>1</v>
      </c>
    </row>
    <row r="12" spans="1:17" ht="21.75" customHeight="1">
      <c r="A12" s="4" t="s">
        <v>1</v>
      </c>
      <c r="B12" s="4" t="s">
        <v>1</v>
      </c>
      <c r="C12" s="4" t="s">
        <v>1</v>
      </c>
      <c r="E12" s="54" t="s">
        <v>23</v>
      </c>
      <c r="F12" s="54" t="s">
        <v>1</v>
      </c>
      <c r="G12" s="54" t="s">
        <v>1</v>
      </c>
      <c r="H12" s="54" t="s">
        <v>1</v>
      </c>
      <c r="I12" s="54" t="s">
        <v>1</v>
      </c>
      <c r="J12" s="54" t="s">
        <v>1</v>
      </c>
      <c r="K12" s="54" t="s">
        <v>1</v>
      </c>
      <c r="L12" s="54" t="s">
        <v>1</v>
      </c>
      <c r="M12" s="54" t="s">
        <v>1</v>
      </c>
      <c r="N12" s="54" t="s">
        <v>1</v>
      </c>
      <c r="O12" s="54" t="s">
        <v>1</v>
      </c>
      <c r="P12" s="54" t="s">
        <v>1</v>
      </c>
      <c r="Q12" s="2" t="s">
        <v>1</v>
      </c>
    </row>
    <row r="13" spans="1:17" ht="19.5" customHeight="1" hidden="1">
      <c r="A13" s="4" t="s">
        <v>1</v>
      </c>
      <c r="B13" s="4" t="s">
        <v>1</v>
      </c>
      <c r="C13" s="4" t="s">
        <v>1</v>
      </c>
      <c r="E13" s="5" t="s">
        <v>1</v>
      </c>
      <c r="F13" s="5" t="s">
        <v>1</v>
      </c>
      <c r="G13" s="5" t="s">
        <v>1</v>
      </c>
      <c r="H13" s="5" t="s">
        <v>1</v>
      </c>
      <c r="I13" s="5" t="s">
        <v>1</v>
      </c>
      <c r="J13" s="5" t="s">
        <v>1</v>
      </c>
      <c r="K13" s="5" t="s">
        <v>1</v>
      </c>
      <c r="L13" s="5" t="s">
        <v>1</v>
      </c>
      <c r="M13" s="5" t="s">
        <v>1</v>
      </c>
      <c r="N13" s="5" t="s">
        <v>1</v>
      </c>
      <c r="O13" s="5" t="s">
        <v>1</v>
      </c>
      <c r="P13" s="5" t="s">
        <v>1</v>
      </c>
      <c r="Q13" s="2" t="s">
        <v>1</v>
      </c>
    </row>
    <row r="14" spans="1:16" ht="15" customHeight="1">
      <c r="A14" s="4" t="s">
        <v>1</v>
      </c>
      <c r="B14" s="4" t="s">
        <v>1</v>
      </c>
      <c r="C14" s="4" t="s">
        <v>1</v>
      </c>
      <c r="E14" s="1" t="s">
        <v>1</v>
      </c>
      <c r="F14" s="1" t="s">
        <v>1</v>
      </c>
      <c r="G14" s="1" t="s">
        <v>1</v>
      </c>
      <c r="H14" s="1" t="s">
        <v>1</v>
      </c>
      <c r="I14" s="1" t="s">
        <v>1</v>
      </c>
      <c r="J14" s="1" t="s">
        <v>1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1</v>
      </c>
      <c r="P14" s="16" t="str">
        <f>IF(ButceYil&gt;2008,"TL","YTL")</f>
        <v>TL</v>
      </c>
    </row>
    <row r="15" spans="1:16" ht="15">
      <c r="A15" s="4" t="s">
        <v>1</v>
      </c>
      <c r="B15" s="4" t="s">
        <v>1</v>
      </c>
      <c r="C15" s="4" t="s">
        <v>1</v>
      </c>
      <c r="E15" s="55" t="s">
        <v>24</v>
      </c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51" t="s">
        <v>25</v>
      </c>
    </row>
    <row r="16" spans="3:16" ht="70.5" customHeight="1">
      <c r="C16" s="5" t="s">
        <v>1</v>
      </c>
      <c r="E16" s="56" t="s">
        <v>1</v>
      </c>
      <c r="F16" s="19" t="s">
        <v>26</v>
      </c>
      <c r="G16" s="20" t="s">
        <v>27</v>
      </c>
      <c r="H16" s="20" t="s">
        <v>28</v>
      </c>
      <c r="I16" s="20" t="s">
        <v>29</v>
      </c>
      <c r="J16" s="20" t="s">
        <v>30</v>
      </c>
      <c r="K16" s="20" t="s">
        <v>31</v>
      </c>
      <c r="L16" s="20" t="s">
        <v>32</v>
      </c>
      <c r="M16" s="20" t="s">
        <v>33</v>
      </c>
      <c r="N16" s="20" t="s">
        <v>34</v>
      </c>
      <c r="O16" s="20" t="s">
        <v>35</v>
      </c>
      <c r="P16" s="52" t="s">
        <v>1</v>
      </c>
    </row>
    <row r="17" spans="1:16" ht="18.75" customHeight="1" hidden="1">
      <c r="A17" s="5" t="s">
        <v>2</v>
      </c>
      <c r="B17" s="5" t="s">
        <v>36</v>
      </c>
      <c r="C17" s="5" t="s">
        <v>1</v>
      </c>
      <c r="E17" s="21" t="s">
        <v>1</v>
      </c>
      <c r="F17" s="22" t="s">
        <v>1</v>
      </c>
      <c r="G17" s="23" t="s">
        <v>1</v>
      </c>
      <c r="H17" s="23" t="s">
        <v>1</v>
      </c>
      <c r="I17" s="23" t="s">
        <v>1</v>
      </c>
      <c r="J17" s="23" t="s">
        <v>1</v>
      </c>
      <c r="K17" s="23" t="s">
        <v>1</v>
      </c>
      <c r="L17" s="23" t="s">
        <v>1</v>
      </c>
      <c r="M17" s="23" t="s">
        <v>1</v>
      </c>
      <c r="N17" s="23" t="s">
        <v>1</v>
      </c>
      <c r="O17" s="23" t="s">
        <v>1</v>
      </c>
      <c r="P17" s="24" t="s">
        <v>1</v>
      </c>
    </row>
    <row r="18" spans="1:16" ht="19.5" customHeight="1">
      <c r="A18" s="5" t="s">
        <v>1</v>
      </c>
      <c r="B18" s="25" t="s">
        <v>11</v>
      </c>
      <c r="C18" s="5" t="s">
        <v>1</v>
      </c>
      <c r="E18" s="26" t="s">
        <v>95</v>
      </c>
      <c r="F18" s="36">
        <v>138700000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8">
        <f aca="true" t="shared" si="3" ref="P18:P49">O18+N18+M18+L18+K18+J18+I18+H18+G18+F18</f>
        <v>138700000</v>
      </c>
    </row>
    <row r="19" spans="2:16" ht="19.5" customHeight="1">
      <c r="B19" s="25" t="s">
        <v>12</v>
      </c>
      <c r="C19" s="5" t="s">
        <v>1</v>
      </c>
      <c r="E19" s="26" t="s">
        <v>96</v>
      </c>
      <c r="F19" s="36">
        <v>650673000</v>
      </c>
      <c r="G19" s="37">
        <v>37000</v>
      </c>
      <c r="H19" s="37">
        <v>88000</v>
      </c>
      <c r="I19" s="37">
        <v>0</v>
      </c>
      <c r="J19" s="37">
        <v>0</v>
      </c>
      <c r="K19" s="37">
        <v>0</v>
      </c>
      <c r="L19" s="37">
        <v>454000</v>
      </c>
      <c r="M19" s="37">
        <v>0</v>
      </c>
      <c r="N19" s="37">
        <v>0</v>
      </c>
      <c r="O19" s="37">
        <v>0</v>
      </c>
      <c r="P19" s="38">
        <f t="shared" si="3"/>
        <v>651252000</v>
      </c>
    </row>
    <row r="20" spans="2:16" ht="19.5" customHeight="1">
      <c r="B20" s="25" t="s">
        <v>13</v>
      </c>
      <c r="C20" s="5" t="s">
        <v>1</v>
      </c>
      <c r="E20" s="26" t="s">
        <v>97</v>
      </c>
      <c r="F20" s="36">
        <v>6684000</v>
      </c>
      <c r="G20" s="37">
        <v>0</v>
      </c>
      <c r="H20" s="37">
        <v>18034000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8">
        <f t="shared" si="3"/>
        <v>24718000</v>
      </c>
    </row>
    <row r="21" spans="2:16" ht="19.5" customHeight="1">
      <c r="B21" s="25" t="s">
        <v>14</v>
      </c>
      <c r="C21" s="5" t="s">
        <v>1</v>
      </c>
      <c r="E21" s="26" t="s">
        <v>98</v>
      </c>
      <c r="F21" s="36">
        <v>21897000</v>
      </c>
      <c r="G21" s="37">
        <v>0</v>
      </c>
      <c r="H21" s="37">
        <v>81233000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8">
        <f t="shared" si="3"/>
        <v>103130000</v>
      </c>
    </row>
    <row r="22" spans="2:16" ht="19.5" customHeight="1">
      <c r="B22" s="25" t="s">
        <v>15</v>
      </c>
      <c r="C22" s="5" t="s">
        <v>1</v>
      </c>
      <c r="E22" s="26" t="s">
        <v>99</v>
      </c>
      <c r="F22" s="36">
        <v>9449000</v>
      </c>
      <c r="G22" s="37">
        <v>0</v>
      </c>
      <c r="H22" s="37">
        <v>61213000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80000</v>
      </c>
      <c r="O22" s="37">
        <v>0</v>
      </c>
      <c r="P22" s="38">
        <f t="shared" si="3"/>
        <v>70742000</v>
      </c>
    </row>
    <row r="23" spans="2:16" ht="19.5" customHeight="1">
      <c r="B23" s="25" t="s">
        <v>16</v>
      </c>
      <c r="C23" s="5" t="s">
        <v>1</v>
      </c>
      <c r="E23" s="26" t="s">
        <v>100</v>
      </c>
      <c r="F23" s="36">
        <v>18158700</v>
      </c>
      <c r="G23" s="37">
        <v>35000</v>
      </c>
      <c r="H23" s="37">
        <v>122068430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1900000</v>
      </c>
      <c r="O23" s="37">
        <v>0</v>
      </c>
      <c r="P23" s="38">
        <f t="shared" si="3"/>
        <v>142162130</v>
      </c>
    </row>
    <row r="24" spans="2:16" ht="19.5" customHeight="1">
      <c r="B24" s="25" t="s">
        <v>17</v>
      </c>
      <c r="C24" s="5" t="s">
        <v>1</v>
      </c>
      <c r="E24" s="26" t="s">
        <v>101</v>
      </c>
      <c r="F24" s="36">
        <v>761701000</v>
      </c>
      <c r="G24" s="37">
        <v>1609000</v>
      </c>
      <c r="H24" s="37">
        <v>5417000</v>
      </c>
      <c r="I24" s="37">
        <v>64631000</v>
      </c>
      <c r="J24" s="37">
        <v>0</v>
      </c>
      <c r="K24" s="37">
        <v>25000000</v>
      </c>
      <c r="L24" s="37">
        <v>902000</v>
      </c>
      <c r="M24" s="37">
        <v>2497000</v>
      </c>
      <c r="N24" s="37">
        <v>0</v>
      </c>
      <c r="O24" s="37">
        <v>0</v>
      </c>
      <c r="P24" s="38">
        <f t="shared" si="3"/>
        <v>861757000</v>
      </c>
    </row>
    <row r="25" spans="2:16" ht="19.5" customHeight="1">
      <c r="B25" s="25" t="s">
        <v>55</v>
      </c>
      <c r="C25" s="5" t="s">
        <v>1</v>
      </c>
      <c r="E25" s="26" t="s">
        <v>102</v>
      </c>
      <c r="F25" s="36">
        <v>0</v>
      </c>
      <c r="G25" s="37">
        <v>0</v>
      </c>
      <c r="H25" s="37">
        <v>750942000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8">
        <f t="shared" si="3"/>
        <v>750942000</v>
      </c>
    </row>
    <row r="26" spans="2:16" ht="19.5" customHeight="1">
      <c r="B26" s="25" t="s">
        <v>56</v>
      </c>
      <c r="C26" s="5" t="s">
        <v>1</v>
      </c>
      <c r="E26" s="26" t="s">
        <v>103</v>
      </c>
      <c r="F26" s="36">
        <v>14376500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8">
        <f t="shared" si="3"/>
        <v>14376500</v>
      </c>
    </row>
    <row r="27" spans="2:16" ht="19.5" customHeight="1">
      <c r="B27" s="25" t="s">
        <v>57</v>
      </c>
      <c r="C27" s="5" t="s">
        <v>1</v>
      </c>
      <c r="E27" s="26" t="s">
        <v>104</v>
      </c>
      <c r="F27" s="36">
        <v>9290500</v>
      </c>
      <c r="G27" s="37">
        <v>35000</v>
      </c>
      <c r="H27" s="37">
        <v>425000</v>
      </c>
      <c r="I27" s="37">
        <v>0</v>
      </c>
      <c r="J27" s="37">
        <v>0</v>
      </c>
      <c r="K27" s="37">
        <v>0</v>
      </c>
      <c r="L27" s="37">
        <v>0</v>
      </c>
      <c r="M27" s="37">
        <v>79712000</v>
      </c>
      <c r="N27" s="37">
        <v>0</v>
      </c>
      <c r="O27" s="37">
        <v>0</v>
      </c>
      <c r="P27" s="38">
        <f t="shared" si="3"/>
        <v>89462500</v>
      </c>
    </row>
    <row r="28" spans="2:16" ht="19.5" customHeight="1">
      <c r="B28" s="25" t="s">
        <v>58</v>
      </c>
      <c r="C28" s="5" t="s">
        <v>1</v>
      </c>
      <c r="E28" s="26" t="s">
        <v>105</v>
      </c>
      <c r="F28" s="36">
        <v>51838133000</v>
      </c>
      <c r="G28" s="37">
        <v>0</v>
      </c>
      <c r="H28" s="37">
        <v>907000</v>
      </c>
      <c r="I28" s="37">
        <v>9872223000</v>
      </c>
      <c r="J28" s="37">
        <v>0</v>
      </c>
      <c r="K28" s="37">
        <v>1165938000</v>
      </c>
      <c r="L28" s="37">
        <v>0</v>
      </c>
      <c r="M28" s="37">
        <v>0</v>
      </c>
      <c r="N28" s="37">
        <v>0</v>
      </c>
      <c r="O28" s="37">
        <v>1828000000</v>
      </c>
      <c r="P28" s="38">
        <f t="shared" si="3"/>
        <v>64705201000</v>
      </c>
    </row>
    <row r="29" spans="2:16" ht="19.5" customHeight="1">
      <c r="B29" s="25" t="s">
        <v>59</v>
      </c>
      <c r="C29" s="5" t="s">
        <v>1</v>
      </c>
      <c r="E29" s="26" t="s">
        <v>106</v>
      </c>
      <c r="F29" s="36">
        <v>29713500</v>
      </c>
      <c r="G29" s="37">
        <v>170000</v>
      </c>
      <c r="H29" s="37">
        <v>6150000</v>
      </c>
      <c r="I29" s="37">
        <v>0</v>
      </c>
      <c r="J29" s="37">
        <v>0</v>
      </c>
      <c r="K29" s="37">
        <v>0</v>
      </c>
      <c r="L29" s="37">
        <v>297000</v>
      </c>
      <c r="M29" s="37">
        <v>3854255500</v>
      </c>
      <c r="N29" s="37">
        <v>580000</v>
      </c>
      <c r="O29" s="37">
        <v>0</v>
      </c>
      <c r="P29" s="38">
        <f t="shared" si="3"/>
        <v>3891166000</v>
      </c>
    </row>
    <row r="30" spans="2:16" ht="19.5" customHeight="1">
      <c r="B30" s="25" t="s">
        <v>60</v>
      </c>
      <c r="C30" s="5" t="s">
        <v>1</v>
      </c>
      <c r="E30" s="26" t="s">
        <v>107</v>
      </c>
      <c r="F30" s="36">
        <v>12755000</v>
      </c>
      <c r="G30" s="37">
        <v>176516000</v>
      </c>
      <c r="H30" s="37">
        <v>1150000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577440000</v>
      </c>
      <c r="P30" s="38">
        <f t="shared" si="3"/>
        <v>767861000</v>
      </c>
    </row>
    <row r="31" spans="2:16" ht="19.5" customHeight="1">
      <c r="B31" s="25" t="s">
        <v>61</v>
      </c>
      <c r="C31" s="5" t="s">
        <v>1</v>
      </c>
      <c r="E31" s="26" t="s">
        <v>108</v>
      </c>
      <c r="F31" s="36">
        <v>0</v>
      </c>
      <c r="G31" s="37">
        <v>0</v>
      </c>
      <c r="H31" s="37">
        <v>19123000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8">
        <f t="shared" si="3"/>
        <v>19123000</v>
      </c>
    </row>
    <row r="32" spans="2:16" ht="19.5" customHeight="1">
      <c r="B32" s="25" t="s">
        <v>18</v>
      </c>
      <c r="C32" s="5" t="s">
        <v>1</v>
      </c>
      <c r="E32" s="26" t="s">
        <v>109</v>
      </c>
      <c r="F32" s="36">
        <v>858137650</v>
      </c>
      <c r="G32" s="37">
        <v>1700000</v>
      </c>
      <c r="H32" s="37">
        <v>4417474350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8">
        <f t="shared" si="3"/>
        <v>5277312000</v>
      </c>
    </row>
    <row r="33" spans="2:16" ht="19.5" customHeight="1">
      <c r="B33" s="25" t="s">
        <v>19</v>
      </c>
      <c r="C33" s="5" t="s">
        <v>1</v>
      </c>
      <c r="E33" s="26" t="s">
        <v>110</v>
      </c>
      <c r="F33" s="36">
        <v>185500000</v>
      </c>
      <c r="G33" s="37">
        <v>18020672000</v>
      </c>
      <c r="H33" s="37">
        <v>0</v>
      </c>
      <c r="I33" s="37">
        <v>0</v>
      </c>
      <c r="J33" s="37">
        <v>0</v>
      </c>
      <c r="K33" s="37">
        <v>7500000</v>
      </c>
      <c r="L33" s="37">
        <v>0</v>
      </c>
      <c r="M33" s="37">
        <v>0</v>
      </c>
      <c r="N33" s="37">
        <v>0</v>
      </c>
      <c r="O33" s="37">
        <v>16000000</v>
      </c>
      <c r="P33" s="38">
        <f t="shared" si="3"/>
        <v>18229672000</v>
      </c>
    </row>
    <row r="34" spans="2:16" ht="19.5" customHeight="1">
      <c r="B34" s="25" t="s">
        <v>20</v>
      </c>
      <c r="C34" s="5" t="s">
        <v>1</v>
      </c>
      <c r="E34" s="26" t="s">
        <v>111</v>
      </c>
      <c r="F34" s="36">
        <v>2155373000</v>
      </c>
      <c r="G34" s="37">
        <v>534000</v>
      </c>
      <c r="H34" s="37">
        <v>1480000</v>
      </c>
      <c r="I34" s="37">
        <v>0</v>
      </c>
      <c r="J34" s="37">
        <v>0</v>
      </c>
      <c r="K34" s="37">
        <v>428000000</v>
      </c>
      <c r="L34" s="37">
        <v>0</v>
      </c>
      <c r="M34" s="37">
        <v>0</v>
      </c>
      <c r="N34" s="37">
        <v>0</v>
      </c>
      <c r="O34" s="37">
        <v>0</v>
      </c>
      <c r="P34" s="38">
        <f t="shared" si="3"/>
        <v>2585387000</v>
      </c>
    </row>
    <row r="35" spans="2:16" ht="19.5" customHeight="1">
      <c r="B35" s="25" t="s">
        <v>62</v>
      </c>
      <c r="C35" s="5" t="s">
        <v>1</v>
      </c>
      <c r="E35" s="26" t="s">
        <v>112</v>
      </c>
      <c r="F35" s="36">
        <v>250000</v>
      </c>
      <c r="G35" s="37">
        <v>0</v>
      </c>
      <c r="H35" s="37">
        <v>4907002000</v>
      </c>
      <c r="I35" s="37">
        <v>0</v>
      </c>
      <c r="J35" s="37">
        <v>0</v>
      </c>
      <c r="K35" s="37">
        <v>6730000</v>
      </c>
      <c r="L35" s="37">
        <v>0</v>
      </c>
      <c r="M35" s="37">
        <v>0</v>
      </c>
      <c r="N35" s="37">
        <v>0</v>
      </c>
      <c r="O35" s="37">
        <v>0</v>
      </c>
      <c r="P35" s="38">
        <f t="shared" si="3"/>
        <v>4913982000</v>
      </c>
    </row>
    <row r="36" spans="2:16" ht="19.5" customHeight="1">
      <c r="B36" s="25" t="s">
        <v>63</v>
      </c>
      <c r="C36" s="5" t="s">
        <v>1</v>
      </c>
      <c r="E36" s="26" t="s">
        <v>113</v>
      </c>
      <c r="F36" s="36">
        <v>235513500</v>
      </c>
      <c r="G36" s="37">
        <v>0</v>
      </c>
      <c r="H36" s="37">
        <v>11379291000</v>
      </c>
      <c r="I36" s="37">
        <v>0</v>
      </c>
      <c r="J36" s="37">
        <v>0</v>
      </c>
      <c r="K36" s="37">
        <v>0</v>
      </c>
      <c r="L36" s="37">
        <v>3816000</v>
      </c>
      <c r="M36" s="37">
        <v>0</v>
      </c>
      <c r="N36" s="37">
        <v>500693500</v>
      </c>
      <c r="O36" s="37">
        <v>0</v>
      </c>
      <c r="P36" s="38">
        <f t="shared" si="3"/>
        <v>12119314000</v>
      </c>
    </row>
    <row r="37" spans="2:16" ht="19.5" customHeight="1">
      <c r="B37" s="25" t="s">
        <v>64</v>
      </c>
      <c r="C37" s="5" t="s">
        <v>1</v>
      </c>
      <c r="E37" s="26" t="s">
        <v>114</v>
      </c>
      <c r="F37" s="36">
        <v>0</v>
      </c>
      <c r="G37" s="37">
        <v>0</v>
      </c>
      <c r="H37" s="37">
        <v>375997000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8">
        <f t="shared" si="3"/>
        <v>375997000</v>
      </c>
    </row>
    <row r="38" spans="2:16" ht="19.5" customHeight="1">
      <c r="B38" s="25" t="s">
        <v>65</v>
      </c>
      <c r="C38" s="5" t="s">
        <v>1</v>
      </c>
      <c r="E38" s="26" t="s">
        <v>115</v>
      </c>
      <c r="F38" s="36">
        <v>1167555310</v>
      </c>
      <c r="G38" s="37">
        <v>55000</v>
      </c>
      <c r="H38" s="37">
        <v>4600000</v>
      </c>
      <c r="I38" s="37">
        <v>0</v>
      </c>
      <c r="J38" s="37">
        <v>0</v>
      </c>
      <c r="K38" s="37">
        <v>0</v>
      </c>
      <c r="L38" s="37">
        <v>1000000</v>
      </c>
      <c r="M38" s="37">
        <v>70730000</v>
      </c>
      <c r="N38" s="37">
        <v>96535690</v>
      </c>
      <c r="O38" s="37">
        <v>11471000</v>
      </c>
      <c r="P38" s="38">
        <f t="shared" si="3"/>
        <v>1351947000</v>
      </c>
    </row>
    <row r="39" spans="2:16" ht="19.5" customHeight="1">
      <c r="B39" s="25" t="s">
        <v>66</v>
      </c>
      <c r="C39" s="5" t="s">
        <v>1</v>
      </c>
      <c r="E39" s="26" t="s">
        <v>116</v>
      </c>
      <c r="F39" s="36">
        <v>51990449101</v>
      </c>
      <c r="G39" s="37">
        <v>0</v>
      </c>
      <c r="H39" s="37">
        <v>88591000</v>
      </c>
      <c r="I39" s="37">
        <v>0</v>
      </c>
      <c r="J39" s="37">
        <v>0</v>
      </c>
      <c r="K39" s="37">
        <v>2350464000</v>
      </c>
      <c r="L39" s="37">
        <v>0</v>
      </c>
      <c r="M39" s="37">
        <v>0</v>
      </c>
      <c r="N39" s="37">
        <v>3257000</v>
      </c>
      <c r="O39" s="37">
        <v>34140835000</v>
      </c>
      <c r="P39" s="38">
        <f t="shared" si="3"/>
        <v>88573596101</v>
      </c>
    </row>
    <row r="40" spans="2:16" ht="19.5" customHeight="1">
      <c r="B40" s="25" t="s">
        <v>67</v>
      </c>
      <c r="C40" s="5" t="s">
        <v>1</v>
      </c>
      <c r="E40" s="26" t="s">
        <v>117</v>
      </c>
      <c r="F40" s="36">
        <v>1888656000</v>
      </c>
      <c r="G40" s="37">
        <v>0</v>
      </c>
      <c r="H40" s="37">
        <v>1200000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8">
        <f t="shared" si="3"/>
        <v>1889856000</v>
      </c>
    </row>
    <row r="41" spans="2:16" ht="19.5" customHeight="1">
      <c r="B41" s="25" t="s">
        <v>68</v>
      </c>
      <c r="C41" s="5" t="s">
        <v>1</v>
      </c>
      <c r="E41" s="26" t="s">
        <v>118</v>
      </c>
      <c r="F41" s="36">
        <v>1190358488</v>
      </c>
      <c r="G41" s="37">
        <v>64200</v>
      </c>
      <c r="H41" s="37">
        <v>1819000</v>
      </c>
      <c r="I41" s="37">
        <v>0</v>
      </c>
      <c r="J41" s="37">
        <v>0</v>
      </c>
      <c r="K41" s="37">
        <v>0</v>
      </c>
      <c r="L41" s="37">
        <v>0</v>
      </c>
      <c r="M41" s="37">
        <v>179453925</v>
      </c>
      <c r="N41" s="37">
        <v>37797683577</v>
      </c>
      <c r="O41" s="37">
        <v>0</v>
      </c>
      <c r="P41" s="38">
        <f t="shared" si="3"/>
        <v>39169379190</v>
      </c>
    </row>
    <row r="42" spans="2:16" ht="19.5" customHeight="1">
      <c r="B42" s="25" t="s">
        <v>69</v>
      </c>
      <c r="C42" s="5" t="s">
        <v>1</v>
      </c>
      <c r="E42" s="26" t="s">
        <v>119</v>
      </c>
      <c r="F42" s="36">
        <v>58068300</v>
      </c>
      <c r="G42" s="37">
        <v>104000</v>
      </c>
      <c r="H42" s="37">
        <v>3309000</v>
      </c>
      <c r="I42" s="37">
        <v>0</v>
      </c>
      <c r="J42" s="37">
        <v>0</v>
      </c>
      <c r="K42" s="37">
        <v>0</v>
      </c>
      <c r="L42" s="37">
        <v>14296452700</v>
      </c>
      <c r="M42" s="37">
        <v>0</v>
      </c>
      <c r="N42" s="37">
        <v>4000</v>
      </c>
      <c r="O42" s="37">
        <v>0</v>
      </c>
      <c r="P42" s="38">
        <f t="shared" si="3"/>
        <v>14357938000</v>
      </c>
    </row>
    <row r="43" spans="2:16" ht="19.5" customHeight="1">
      <c r="B43" s="25" t="s">
        <v>70</v>
      </c>
      <c r="C43" s="5" t="s">
        <v>1</v>
      </c>
      <c r="E43" s="26" t="s">
        <v>120</v>
      </c>
      <c r="F43" s="36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8">
        <f t="shared" si="3"/>
        <v>0</v>
      </c>
    </row>
    <row r="44" spans="2:16" ht="19.5" customHeight="1">
      <c r="B44" s="25" t="s">
        <v>71</v>
      </c>
      <c r="C44" s="5" t="s">
        <v>1</v>
      </c>
      <c r="E44" s="26" t="s">
        <v>121</v>
      </c>
      <c r="F44" s="36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8">
        <f t="shared" si="3"/>
        <v>0</v>
      </c>
    </row>
    <row r="45" spans="2:16" ht="19.5" customHeight="1">
      <c r="B45" s="25" t="s">
        <v>72</v>
      </c>
      <c r="C45" s="5" t="s">
        <v>1</v>
      </c>
      <c r="E45" s="26" t="s">
        <v>122</v>
      </c>
      <c r="F45" s="36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8">
        <f t="shared" si="3"/>
        <v>0</v>
      </c>
    </row>
    <row r="46" spans="2:16" ht="19.5" customHeight="1">
      <c r="B46" s="25" t="s">
        <v>73</v>
      </c>
      <c r="C46" s="5" t="s">
        <v>1</v>
      </c>
      <c r="E46" s="26" t="s">
        <v>123</v>
      </c>
      <c r="F46" s="36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8">
        <f t="shared" si="3"/>
        <v>0</v>
      </c>
    </row>
    <row r="47" spans="2:16" ht="19.5" customHeight="1">
      <c r="B47" s="25" t="s">
        <v>74</v>
      </c>
      <c r="C47" s="5" t="s">
        <v>1</v>
      </c>
      <c r="E47" s="26" t="s">
        <v>124</v>
      </c>
      <c r="F47" s="36">
        <v>56931300</v>
      </c>
      <c r="G47" s="37">
        <v>16500</v>
      </c>
      <c r="H47" s="37">
        <v>1540000</v>
      </c>
      <c r="I47" s="37">
        <v>322428200</v>
      </c>
      <c r="J47" s="37">
        <v>0</v>
      </c>
      <c r="K47" s="37">
        <v>0</v>
      </c>
      <c r="L47" s="37">
        <v>0</v>
      </c>
      <c r="M47" s="37">
        <v>0</v>
      </c>
      <c r="N47" s="37">
        <v>150000</v>
      </c>
      <c r="O47" s="37">
        <v>31170897000</v>
      </c>
      <c r="P47" s="38">
        <f t="shared" si="3"/>
        <v>31551963000</v>
      </c>
    </row>
    <row r="48" spans="2:16" ht="19.5" customHeight="1">
      <c r="B48" s="25" t="s">
        <v>75</v>
      </c>
      <c r="C48" s="5" t="s">
        <v>1</v>
      </c>
      <c r="E48" s="26" t="s">
        <v>125</v>
      </c>
      <c r="F48" s="36">
        <v>14999000</v>
      </c>
      <c r="G48" s="37">
        <v>11000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8">
        <f t="shared" si="3"/>
        <v>15010000</v>
      </c>
    </row>
    <row r="49" spans="2:16" ht="19.5" customHeight="1">
      <c r="B49" s="25" t="s">
        <v>76</v>
      </c>
      <c r="C49" s="5" t="s">
        <v>1</v>
      </c>
      <c r="E49" s="26" t="s">
        <v>126</v>
      </c>
      <c r="F49" s="36">
        <v>421908000</v>
      </c>
      <c r="G49" s="37">
        <v>26000</v>
      </c>
      <c r="H49" s="37">
        <v>1550000</v>
      </c>
      <c r="I49" s="37">
        <v>168043000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8">
        <f t="shared" si="3"/>
        <v>591527000</v>
      </c>
    </row>
    <row r="50" spans="2:16" ht="19.5" customHeight="1">
      <c r="B50" s="25" t="s">
        <v>77</v>
      </c>
      <c r="C50" s="5" t="s">
        <v>1</v>
      </c>
      <c r="E50" s="26" t="s">
        <v>127</v>
      </c>
      <c r="F50" s="36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8">
        <f aca="true" t="shared" si="4" ref="P50:P67">O50+N50+M50+L50+K50+J50+I50+H50+G50+F50</f>
        <v>0</v>
      </c>
    </row>
    <row r="51" spans="2:16" ht="19.5" customHeight="1">
      <c r="B51" s="25" t="s">
        <v>78</v>
      </c>
      <c r="C51" s="5" t="s">
        <v>1</v>
      </c>
      <c r="E51" s="26" t="s">
        <v>128</v>
      </c>
      <c r="F51" s="36">
        <v>379244100</v>
      </c>
      <c r="G51" s="37">
        <v>1103000</v>
      </c>
      <c r="H51" s="37">
        <v>9800000</v>
      </c>
      <c r="I51" s="37">
        <v>535113000</v>
      </c>
      <c r="J51" s="37">
        <v>0</v>
      </c>
      <c r="K51" s="37">
        <v>0</v>
      </c>
      <c r="L51" s="37">
        <v>55000</v>
      </c>
      <c r="M51" s="37">
        <v>779760900</v>
      </c>
      <c r="N51" s="37">
        <v>0</v>
      </c>
      <c r="O51" s="37">
        <v>0</v>
      </c>
      <c r="P51" s="38">
        <f t="shared" si="4"/>
        <v>1705076000</v>
      </c>
    </row>
    <row r="52" spans="2:16" ht="19.5" customHeight="1">
      <c r="B52" s="25" t="s">
        <v>79</v>
      </c>
      <c r="C52" s="5" t="s">
        <v>1</v>
      </c>
      <c r="E52" s="26" t="s">
        <v>129</v>
      </c>
      <c r="F52" s="36">
        <v>0</v>
      </c>
      <c r="G52" s="37">
        <v>0</v>
      </c>
      <c r="H52" s="37">
        <v>35512000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8">
        <f t="shared" si="4"/>
        <v>35512000</v>
      </c>
    </row>
    <row r="53" spans="2:16" ht="19.5" customHeight="1">
      <c r="B53" s="25" t="s">
        <v>80</v>
      </c>
      <c r="C53" s="5" t="s">
        <v>1</v>
      </c>
      <c r="E53" s="26" t="s">
        <v>130</v>
      </c>
      <c r="F53" s="36">
        <v>179693700</v>
      </c>
      <c r="G53" s="37">
        <v>0</v>
      </c>
      <c r="H53" s="37">
        <v>26695000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8635324300</v>
      </c>
      <c r="P53" s="38">
        <f t="shared" si="4"/>
        <v>8841713000</v>
      </c>
    </row>
    <row r="54" spans="2:16" ht="19.5" customHeight="1">
      <c r="B54" s="25" t="s">
        <v>81</v>
      </c>
      <c r="C54" s="5" t="s">
        <v>1</v>
      </c>
      <c r="E54" s="26" t="s">
        <v>131</v>
      </c>
      <c r="F54" s="36">
        <v>150721000</v>
      </c>
      <c r="G54" s="37">
        <v>0</v>
      </c>
      <c r="H54" s="37">
        <v>450000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8">
        <f t="shared" si="4"/>
        <v>151171000</v>
      </c>
    </row>
    <row r="55" spans="2:16" ht="19.5" customHeight="1">
      <c r="B55" s="25" t="s">
        <v>82</v>
      </c>
      <c r="C55" s="5" t="s">
        <v>1</v>
      </c>
      <c r="E55" s="26" t="s">
        <v>132</v>
      </c>
      <c r="F55" s="36">
        <v>1683566000</v>
      </c>
      <c r="G55" s="37">
        <v>1974000</v>
      </c>
      <c r="H55" s="37">
        <v>300000</v>
      </c>
      <c r="I55" s="37">
        <v>550221000</v>
      </c>
      <c r="J55" s="37">
        <v>0</v>
      </c>
      <c r="K55" s="37">
        <v>0</v>
      </c>
      <c r="L55" s="37">
        <v>70000</v>
      </c>
      <c r="M55" s="37">
        <v>0</v>
      </c>
      <c r="N55" s="37">
        <v>0</v>
      </c>
      <c r="O55" s="37">
        <v>0</v>
      </c>
      <c r="P55" s="38">
        <f t="shared" si="4"/>
        <v>2236131000</v>
      </c>
    </row>
    <row r="56" spans="2:16" ht="19.5" customHeight="1">
      <c r="B56" s="25" t="s">
        <v>83</v>
      </c>
      <c r="C56" s="5" t="s">
        <v>1</v>
      </c>
      <c r="E56" s="26" t="s">
        <v>133</v>
      </c>
      <c r="F56" s="36">
        <v>50772000</v>
      </c>
      <c r="G56" s="37">
        <v>363000</v>
      </c>
      <c r="H56" s="37">
        <v>2250000</v>
      </c>
      <c r="I56" s="37">
        <v>394188000</v>
      </c>
      <c r="J56" s="37">
        <v>288817000</v>
      </c>
      <c r="K56" s="37">
        <v>193057000</v>
      </c>
      <c r="L56" s="37">
        <v>367000</v>
      </c>
      <c r="M56" s="37">
        <v>0</v>
      </c>
      <c r="N56" s="37">
        <v>0</v>
      </c>
      <c r="O56" s="37">
        <v>0</v>
      </c>
      <c r="P56" s="38">
        <f t="shared" si="4"/>
        <v>929814000</v>
      </c>
    </row>
    <row r="57" spans="2:16" ht="19.5" customHeight="1">
      <c r="B57" s="25" t="s">
        <v>84</v>
      </c>
      <c r="C57" s="5" t="s">
        <v>1</v>
      </c>
      <c r="E57" s="26" t="s">
        <v>134</v>
      </c>
      <c r="F57" s="36">
        <v>644154000</v>
      </c>
      <c r="G57" s="37">
        <v>349000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8">
        <f t="shared" si="4"/>
        <v>644503000</v>
      </c>
    </row>
    <row r="58" spans="2:16" ht="19.5" customHeight="1">
      <c r="B58" s="25" t="s">
        <v>85</v>
      </c>
      <c r="C58" s="5" t="s">
        <v>1</v>
      </c>
      <c r="E58" s="26" t="s">
        <v>135</v>
      </c>
      <c r="F58" s="36">
        <v>479050000</v>
      </c>
      <c r="G58" s="37">
        <v>12000</v>
      </c>
      <c r="H58" s="37">
        <v>0</v>
      </c>
      <c r="I58" s="37">
        <v>800918000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8">
        <f t="shared" si="4"/>
        <v>1279980000</v>
      </c>
    </row>
    <row r="59" spans="2:16" ht="19.5" customHeight="1">
      <c r="B59" s="25" t="s">
        <v>86</v>
      </c>
      <c r="C59" s="5" t="s">
        <v>1</v>
      </c>
      <c r="E59" s="26" t="s">
        <v>136</v>
      </c>
      <c r="F59" s="36">
        <v>4404029300</v>
      </c>
      <c r="G59" s="37">
        <v>0</v>
      </c>
      <c r="H59" s="37">
        <v>1105000</v>
      </c>
      <c r="I59" s="37">
        <v>0</v>
      </c>
      <c r="J59" s="37">
        <v>0</v>
      </c>
      <c r="K59" s="37">
        <v>0</v>
      </c>
      <c r="L59" s="37">
        <v>0</v>
      </c>
      <c r="M59" s="37">
        <v>63984700</v>
      </c>
      <c r="N59" s="37">
        <v>0</v>
      </c>
      <c r="O59" s="37">
        <v>0</v>
      </c>
      <c r="P59" s="38">
        <f t="shared" si="4"/>
        <v>4469119000</v>
      </c>
    </row>
    <row r="60" spans="2:16" ht="19.5" customHeight="1">
      <c r="B60" s="25" t="s">
        <v>87</v>
      </c>
      <c r="C60" s="5" t="s">
        <v>1</v>
      </c>
      <c r="E60" s="26" t="s">
        <v>137</v>
      </c>
      <c r="F60" s="36">
        <v>121665901</v>
      </c>
      <c r="G60" s="37">
        <v>0</v>
      </c>
      <c r="H60" s="37">
        <v>4200000</v>
      </c>
      <c r="I60" s="37">
        <v>10219284799</v>
      </c>
      <c r="J60" s="37">
        <v>1740000</v>
      </c>
      <c r="K60" s="37">
        <v>0</v>
      </c>
      <c r="L60" s="37">
        <v>90545000</v>
      </c>
      <c r="M60" s="37">
        <v>0</v>
      </c>
      <c r="N60" s="37">
        <v>36102300</v>
      </c>
      <c r="O60" s="37">
        <v>11321000</v>
      </c>
      <c r="P60" s="38">
        <f t="shared" si="4"/>
        <v>10484859000</v>
      </c>
    </row>
    <row r="61" spans="2:16" ht="19.5" customHeight="1">
      <c r="B61" s="25" t="s">
        <v>88</v>
      </c>
      <c r="C61" s="5" t="s">
        <v>1</v>
      </c>
      <c r="E61" s="26" t="s">
        <v>138</v>
      </c>
      <c r="F61" s="36">
        <v>338075800</v>
      </c>
      <c r="G61" s="37">
        <v>5000</v>
      </c>
      <c r="H61" s="37">
        <v>20264100</v>
      </c>
      <c r="I61" s="37">
        <v>26331100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8">
        <f t="shared" si="4"/>
        <v>384676000</v>
      </c>
    </row>
    <row r="62" spans="2:16" ht="19.5" customHeight="1">
      <c r="B62" s="25" t="s">
        <v>89</v>
      </c>
      <c r="C62" s="5" t="s">
        <v>1</v>
      </c>
      <c r="E62" s="26" t="s">
        <v>139</v>
      </c>
      <c r="F62" s="36">
        <v>1026800500</v>
      </c>
      <c r="G62" s="37">
        <v>0</v>
      </c>
      <c r="H62" s="37">
        <v>650000</v>
      </c>
      <c r="I62" s="37">
        <v>200000</v>
      </c>
      <c r="J62" s="37">
        <v>0</v>
      </c>
      <c r="K62" s="37">
        <v>0</v>
      </c>
      <c r="L62" s="37">
        <v>0</v>
      </c>
      <c r="M62" s="37">
        <v>0</v>
      </c>
      <c r="N62" s="37">
        <v>40050000</v>
      </c>
      <c r="O62" s="37">
        <v>0</v>
      </c>
      <c r="P62" s="38">
        <f t="shared" si="4"/>
        <v>1067700500</v>
      </c>
    </row>
    <row r="63" spans="2:16" ht="19.5" customHeight="1">
      <c r="B63" s="25" t="s">
        <v>90</v>
      </c>
      <c r="C63" s="5" t="s">
        <v>1</v>
      </c>
      <c r="E63" s="26" t="s">
        <v>140</v>
      </c>
      <c r="F63" s="36">
        <v>183358000</v>
      </c>
      <c r="G63" s="37">
        <v>0</v>
      </c>
      <c r="H63" s="37">
        <v>1018000</v>
      </c>
      <c r="I63" s="37">
        <v>0</v>
      </c>
      <c r="J63" s="37">
        <v>0</v>
      </c>
      <c r="K63" s="37">
        <v>0</v>
      </c>
      <c r="L63" s="37">
        <v>20000</v>
      </c>
      <c r="M63" s="37">
        <v>0</v>
      </c>
      <c r="N63" s="37">
        <v>0</v>
      </c>
      <c r="O63" s="37">
        <v>0</v>
      </c>
      <c r="P63" s="38">
        <f t="shared" si="4"/>
        <v>184396000</v>
      </c>
    </row>
    <row r="64" spans="2:16" ht="19.5" customHeight="1">
      <c r="B64" s="25" t="s">
        <v>91</v>
      </c>
      <c r="C64" s="5" t="s">
        <v>1</v>
      </c>
      <c r="E64" s="26" t="s">
        <v>141</v>
      </c>
      <c r="F64" s="36">
        <v>9158623000</v>
      </c>
      <c r="G64" s="37">
        <v>505000</v>
      </c>
      <c r="H64" s="37">
        <v>1700000</v>
      </c>
      <c r="I64" s="37">
        <v>440449000</v>
      </c>
      <c r="J64" s="37">
        <v>72790000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8">
        <f t="shared" si="4"/>
        <v>9674067000</v>
      </c>
    </row>
    <row r="65" spans="2:16" ht="19.5" customHeight="1">
      <c r="B65" s="25" t="s">
        <v>92</v>
      </c>
      <c r="C65" s="5" t="s">
        <v>1</v>
      </c>
      <c r="E65" s="26" t="s">
        <v>142</v>
      </c>
      <c r="F65" s="36">
        <v>168904000</v>
      </c>
      <c r="G65" s="37">
        <v>94000</v>
      </c>
      <c r="H65" s="37">
        <v>2100000</v>
      </c>
      <c r="I65" s="37">
        <v>0</v>
      </c>
      <c r="J65" s="37">
        <v>0</v>
      </c>
      <c r="K65" s="37">
        <v>0</v>
      </c>
      <c r="L65" s="37">
        <v>196000</v>
      </c>
      <c r="M65" s="37">
        <v>0</v>
      </c>
      <c r="N65" s="37">
        <v>0</v>
      </c>
      <c r="O65" s="37">
        <v>0</v>
      </c>
      <c r="P65" s="38">
        <f t="shared" si="4"/>
        <v>171294000</v>
      </c>
    </row>
    <row r="66" spans="2:16" ht="19.5" customHeight="1">
      <c r="B66" s="25" t="s">
        <v>93</v>
      </c>
      <c r="C66" s="5" t="s">
        <v>1</v>
      </c>
      <c r="E66" s="26" t="s">
        <v>143</v>
      </c>
      <c r="F66" s="36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8">
        <f t="shared" si="4"/>
        <v>0</v>
      </c>
    </row>
    <row r="67" spans="2:16" ht="19.5" customHeight="1">
      <c r="B67" s="25" t="s">
        <v>94</v>
      </c>
      <c r="C67" s="5" t="s">
        <v>1</v>
      </c>
      <c r="E67" s="26" t="s">
        <v>144</v>
      </c>
      <c r="F67" s="36">
        <v>5295797400</v>
      </c>
      <c r="G67" s="37">
        <v>639000</v>
      </c>
      <c r="H67" s="37">
        <v>0</v>
      </c>
      <c r="I67" s="37">
        <v>3722816600</v>
      </c>
      <c r="J67" s="37">
        <v>0</v>
      </c>
      <c r="K67" s="37">
        <v>0</v>
      </c>
      <c r="L67" s="37">
        <v>121000</v>
      </c>
      <c r="M67" s="37">
        <v>0</v>
      </c>
      <c r="N67" s="37">
        <v>0</v>
      </c>
      <c r="O67" s="37">
        <v>0</v>
      </c>
      <c r="P67" s="38">
        <f t="shared" si="4"/>
        <v>9019374000</v>
      </c>
    </row>
    <row r="68" spans="1:16" ht="18.75" customHeight="1" hidden="1">
      <c r="A68" s="5" t="s">
        <v>37</v>
      </c>
      <c r="B68" s="25" t="s">
        <v>1</v>
      </c>
      <c r="C68" s="5" t="s">
        <v>1</v>
      </c>
      <c r="E68" s="27" t="s">
        <v>1</v>
      </c>
      <c r="F68" s="39" t="s">
        <v>1</v>
      </c>
      <c r="G68" s="40" t="s">
        <v>1</v>
      </c>
      <c r="H68" s="40" t="s">
        <v>1</v>
      </c>
      <c r="I68" s="40" t="s">
        <v>1</v>
      </c>
      <c r="J68" s="40" t="s">
        <v>1</v>
      </c>
      <c r="K68" s="40" t="s">
        <v>1</v>
      </c>
      <c r="L68" s="40" t="s">
        <v>1</v>
      </c>
      <c r="M68" s="40" t="s">
        <v>1</v>
      </c>
      <c r="N68" s="40" t="s">
        <v>1</v>
      </c>
      <c r="O68" s="40" t="s">
        <v>1</v>
      </c>
      <c r="P68" s="41" t="s">
        <v>1</v>
      </c>
    </row>
    <row r="69" spans="1:16" ht="11.25" customHeight="1">
      <c r="A69" s="10" t="s">
        <v>37</v>
      </c>
      <c r="B69" s="28" t="s">
        <v>1</v>
      </c>
      <c r="C69" s="10" t="s">
        <v>1</v>
      </c>
      <c r="E69" s="29" t="s">
        <v>1</v>
      </c>
      <c r="F69" s="42" t="s">
        <v>1</v>
      </c>
      <c r="G69" s="42" t="s">
        <v>1</v>
      </c>
      <c r="H69" s="42" t="s">
        <v>1</v>
      </c>
      <c r="I69" s="42" t="s">
        <v>1</v>
      </c>
      <c r="J69" s="42" t="s">
        <v>1</v>
      </c>
      <c r="K69" s="42" t="s">
        <v>1</v>
      </c>
      <c r="L69" s="42" t="s">
        <v>1</v>
      </c>
      <c r="M69" s="42" t="s">
        <v>1</v>
      </c>
      <c r="N69" s="42" t="s">
        <v>1</v>
      </c>
      <c r="O69" s="42" t="s">
        <v>1</v>
      </c>
      <c r="P69" s="42" t="s">
        <v>1</v>
      </c>
    </row>
    <row r="70" spans="1:16" ht="24.75" customHeight="1">
      <c r="A70" s="30" t="s">
        <v>1</v>
      </c>
      <c r="B70" s="31" t="s">
        <v>38</v>
      </c>
      <c r="C70" s="32" t="s">
        <v>1</v>
      </c>
      <c r="D70" s="32" t="s">
        <v>1</v>
      </c>
      <c r="E70" s="33" t="s">
        <v>39</v>
      </c>
      <c r="F70" s="43">
        <v>137999685550</v>
      </c>
      <c r="G70" s="44">
        <v>18206628700</v>
      </c>
      <c r="H70" s="44">
        <v>22356647880</v>
      </c>
      <c r="I70" s="44">
        <v>27116846699</v>
      </c>
      <c r="J70" s="44">
        <v>363347000</v>
      </c>
      <c r="K70" s="44">
        <v>4176689000</v>
      </c>
      <c r="L70" s="44">
        <v>14394295700</v>
      </c>
      <c r="M70" s="44">
        <v>5030394025</v>
      </c>
      <c r="N70" s="45">
        <v>38477036067</v>
      </c>
      <c r="O70" s="46">
        <v>76391288300</v>
      </c>
      <c r="P70" s="47">
        <f>SUM($F$70:$O$70)</f>
        <v>344512858921</v>
      </c>
    </row>
    <row r="71" spans="1:16" ht="24.75" customHeight="1">
      <c r="A71" s="30" t="s">
        <v>1</v>
      </c>
      <c r="B71" s="31" t="s">
        <v>40</v>
      </c>
      <c r="C71" s="32" t="s">
        <v>1</v>
      </c>
      <c r="D71" s="32" t="s">
        <v>1</v>
      </c>
      <c r="E71" s="33" t="s">
        <v>41</v>
      </c>
      <c r="F71" s="43">
        <v>3464257200</v>
      </c>
      <c r="G71" s="44">
        <v>44275700</v>
      </c>
      <c r="H71" s="44">
        <v>1167153200</v>
      </c>
      <c r="I71" s="44">
        <v>16224396600</v>
      </c>
      <c r="J71" s="44">
        <v>0</v>
      </c>
      <c r="K71" s="44">
        <v>771064200</v>
      </c>
      <c r="L71" s="44">
        <v>1155389700</v>
      </c>
      <c r="M71" s="44">
        <v>1478939700</v>
      </c>
      <c r="N71" s="45">
        <v>14584363200</v>
      </c>
      <c r="O71" s="48">
        <v>55030500</v>
      </c>
      <c r="P71" s="47">
        <f>SUM($F$71:$O$71)</f>
        <v>38944870000</v>
      </c>
    </row>
    <row r="72" spans="1:16" ht="24.75" customHeight="1">
      <c r="A72" s="30" t="s">
        <v>1</v>
      </c>
      <c r="B72" s="31" t="s">
        <v>42</v>
      </c>
      <c r="C72" s="32" t="s">
        <v>1</v>
      </c>
      <c r="D72" s="32" t="s">
        <v>1</v>
      </c>
      <c r="E72" s="33" t="s">
        <v>43</v>
      </c>
      <c r="F72" s="43">
        <v>326227800</v>
      </c>
      <c r="G72" s="44">
        <v>35000</v>
      </c>
      <c r="H72" s="44">
        <v>35542000</v>
      </c>
      <c r="I72" s="44">
        <v>1617458200</v>
      </c>
      <c r="J72" s="44">
        <v>0</v>
      </c>
      <c r="K72" s="44">
        <v>0</v>
      </c>
      <c r="L72" s="44">
        <v>0</v>
      </c>
      <c r="M72" s="44">
        <v>48634000</v>
      </c>
      <c r="N72" s="45">
        <v>0</v>
      </c>
      <c r="O72" s="48">
        <v>0</v>
      </c>
      <c r="P72" s="47">
        <f>SUM($F$72:$O$72)</f>
        <v>2027897000</v>
      </c>
    </row>
    <row r="73" spans="1:16" ht="24.75" customHeight="1">
      <c r="A73" s="30" t="s">
        <v>44</v>
      </c>
      <c r="B73" s="31" t="s">
        <v>1</v>
      </c>
      <c r="C73" s="32" t="s">
        <v>1</v>
      </c>
      <c r="D73" s="32" t="s">
        <v>1</v>
      </c>
      <c r="E73" s="33" t="s">
        <v>45</v>
      </c>
      <c r="F73" s="43">
        <f aca="true" t="shared" si="5" ref="F73:O73">F72+F71+F70</f>
        <v>141790170550</v>
      </c>
      <c r="G73" s="44">
        <f t="shared" si="5"/>
        <v>18250939400</v>
      </c>
      <c r="H73" s="44">
        <f t="shared" si="5"/>
        <v>23559343080</v>
      </c>
      <c r="I73" s="44">
        <f t="shared" si="5"/>
        <v>44958701499</v>
      </c>
      <c r="J73" s="44">
        <f t="shared" si="5"/>
        <v>363347000</v>
      </c>
      <c r="K73" s="44">
        <f t="shared" si="5"/>
        <v>4947753200</v>
      </c>
      <c r="L73" s="44">
        <f t="shared" si="5"/>
        <v>15549685400</v>
      </c>
      <c r="M73" s="44">
        <f t="shared" si="5"/>
        <v>6557967725</v>
      </c>
      <c r="N73" s="44">
        <f t="shared" si="5"/>
        <v>53061399267</v>
      </c>
      <c r="O73" s="46">
        <f t="shared" si="5"/>
        <v>76446318800</v>
      </c>
      <c r="P73" s="47">
        <f>SUM($F$73:$O$73)</f>
        <v>385485625921</v>
      </c>
    </row>
    <row r="74" spans="1:17" ht="24.75" customHeight="1">
      <c r="A74" s="3" t="s">
        <v>46</v>
      </c>
      <c r="B74" s="28" t="s">
        <v>1</v>
      </c>
      <c r="C74" s="32" t="s">
        <v>1</v>
      </c>
      <c r="D74" s="32" t="s">
        <v>1</v>
      </c>
      <c r="E74" s="33" t="s">
        <v>47</v>
      </c>
      <c r="F74" s="43">
        <v>33378311650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6">
        <v>0</v>
      </c>
      <c r="P74" s="49">
        <f>SUM($F$74:$O$74)</f>
        <v>33378311650</v>
      </c>
      <c r="Q74" s="34" t="s">
        <v>1</v>
      </c>
    </row>
    <row r="75" spans="1:17" ht="24.75" customHeight="1">
      <c r="A75" s="3" t="s">
        <v>48</v>
      </c>
      <c r="B75" s="28" t="s">
        <v>1</v>
      </c>
      <c r="C75" s="32" t="s">
        <v>1</v>
      </c>
      <c r="D75" s="32" t="s">
        <v>1</v>
      </c>
      <c r="E75" s="33" t="s">
        <v>49</v>
      </c>
      <c r="F75" s="43">
        <v>47891000</v>
      </c>
      <c r="G75" s="44">
        <v>0</v>
      </c>
      <c r="H75" s="44">
        <v>0</v>
      </c>
      <c r="I75" s="44">
        <v>1111105400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6">
        <v>0</v>
      </c>
      <c r="P75" s="50">
        <f>SUM($F$75:$O$75)</f>
        <v>1158996400</v>
      </c>
      <c r="Q75" s="34" t="s">
        <v>1</v>
      </c>
    </row>
    <row r="76" spans="1:16" ht="33.75" customHeight="1" hidden="1">
      <c r="A76" s="3" t="s">
        <v>44</v>
      </c>
      <c r="B76" s="28" t="s">
        <v>1</v>
      </c>
      <c r="C76" s="32" t="s">
        <v>1</v>
      </c>
      <c r="D76" s="32" t="s">
        <v>1</v>
      </c>
      <c r="E76" s="35" t="s">
        <v>50</v>
      </c>
      <c r="F76" s="43">
        <f aca="true" t="shared" si="6" ref="F76:P76">F73-F74</f>
        <v>108411858900</v>
      </c>
      <c r="G76" s="44">
        <f t="shared" si="6"/>
        <v>18250939400</v>
      </c>
      <c r="H76" s="44">
        <f t="shared" si="6"/>
        <v>23559343080</v>
      </c>
      <c r="I76" s="44">
        <f t="shared" si="6"/>
        <v>44958701499</v>
      </c>
      <c r="J76" s="44">
        <f t="shared" si="6"/>
        <v>363347000</v>
      </c>
      <c r="K76" s="44">
        <f t="shared" si="6"/>
        <v>4947753200</v>
      </c>
      <c r="L76" s="44">
        <f t="shared" si="6"/>
        <v>15549685400</v>
      </c>
      <c r="M76" s="44">
        <f t="shared" si="6"/>
        <v>6557967725</v>
      </c>
      <c r="N76" s="44">
        <f t="shared" si="6"/>
        <v>53061399267</v>
      </c>
      <c r="O76" s="46">
        <f t="shared" si="6"/>
        <v>76446318800</v>
      </c>
      <c r="P76" s="47">
        <f t="shared" si="6"/>
        <v>352107314271</v>
      </c>
    </row>
    <row r="77" spans="1:16" ht="31.5" customHeight="1">
      <c r="A77" s="31" t="s">
        <v>44</v>
      </c>
      <c r="B77" s="28" t="s">
        <v>1</v>
      </c>
      <c r="C77" s="32" t="s">
        <v>1</v>
      </c>
      <c r="D77" s="32" t="s">
        <v>1</v>
      </c>
      <c r="E77" s="35" t="s">
        <v>51</v>
      </c>
      <c r="F77" s="43">
        <f aca="true" t="shared" si="7" ref="F77:P77">F73-(F74+F75)</f>
        <v>108363967900</v>
      </c>
      <c r="G77" s="44">
        <f t="shared" si="7"/>
        <v>18250939400</v>
      </c>
      <c r="H77" s="44">
        <f t="shared" si="7"/>
        <v>23559343080</v>
      </c>
      <c r="I77" s="44">
        <f t="shared" si="7"/>
        <v>43847596099</v>
      </c>
      <c r="J77" s="44">
        <f t="shared" si="7"/>
        <v>363347000</v>
      </c>
      <c r="K77" s="44">
        <f t="shared" si="7"/>
        <v>4947753200</v>
      </c>
      <c r="L77" s="44">
        <f t="shared" si="7"/>
        <v>15549685400</v>
      </c>
      <c r="M77" s="44">
        <f t="shared" si="7"/>
        <v>6557967725</v>
      </c>
      <c r="N77" s="44">
        <f t="shared" si="7"/>
        <v>53061399267</v>
      </c>
      <c r="O77" s="46">
        <f t="shared" si="7"/>
        <v>76446318800</v>
      </c>
      <c r="P77" s="47">
        <f t="shared" si="7"/>
        <v>350948317871</v>
      </c>
    </row>
    <row r="78" spans="1:3" ht="30" customHeight="1">
      <c r="A78" s="4" t="s">
        <v>1</v>
      </c>
      <c r="B78" s="28" t="s">
        <v>1</v>
      </c>
      <c r="C78" s="4" t="s">
        <v>1</v>
      </c>
    </row>
    <row r="79" ht="30" customHeight="1" hidden="1">
      <c r="B79" s="28" t="s">
        <v>1</v>
      </c>
    </row>
    <row r="80" ht="30" customHeight="1" hidden="1">
      <c r="B80" s="28" t="s">
        <v>1</v>
      </c>
    </row>
    <row r="81" ht="30" customHeight="1" hidden="1">
      <c r="B81" s="28" t="s">
        <v>1</v>
      </c>
    </row>
    <row r="82" ht="30" customHeight="1" hidden="1">
      <c r="B82" s="28" t="s">
        <v>1</v>
      </c>
    </row>
    <row r="83" ht="30" customHeight="1">
      <c r="B83" s="28" t="s">
        <v>1</v>
      </c>
    </row>
    <row r="84" ht="30" customHeight="1">
      <c r="B84" s="28" t="s">
        <v>1</v>
      </c>
    </row>
    <row r="85" ht="30" customHeight="1">
      <c r="B85" s="28" t="s">
        <v>1</v>
      </c>
    </row>
    <row r="86" ht="30" customHeight="1">
      <c r="B86" s="28" t="s">
        <v>1</v>
      </c>
    </row>
    <row r="87" ht="30" customHeight="1">
      <c r="B87" s="28" t="s">
        <v>1</v>
      </c>
    </row>
    <row r="88" ht="34.5" customHeight="1">
      <c r="B88" s="28" t="s">
        <v>1</v>
      </c>
    </row>
    <row r="89" ht="15">
      <c r="B89" s="28" t="s">
        <v>1</v>
      </c>
    </row>
    <row r="90" ht="15">
      <c r="B90" s="28" t="s">
        <v>1</v>
      </c>
    </row>
    <row r="91" ht="15">
      <c r="B91" s="28" t="s">
        <v>1</v>
      </c>
    </row>
    <row r="92" ht="15">
      <c r="B92" s="28" t="s">
        <v>1</v>
      </c>
    </row>
    <row r="93" ht="15">
      <c r="B93" s="28" t="s">
        <v>1</v>
      </c>
    </row>
    <row r="94" ht="15">
      <c r="B94" s="28" t="s">
        <v>1</v>
      </c>
    </row>
    <row r="95" ht="15">
      <c r="B95" s="28" t="s">
        <v>1</v>
      </c>
    </row>
    <row r="96" ht="15">
      <c r="B96" s="28" t="s">
        <v>1</v>
      </c>
    </row>
    <row r="97" ht="15">
      <c r="B97" s="28" t="s">
        <v>1</v>
      </c>
    </row>
    <row r="98" ht="30" customHeight="1">
      <c r="B98" s="28" t="s">
        <v>1</v>
      </c>
    </row>
    <row r="99" ht="30" customHeight="1">
      <c r="B99" s="28" t="s">
        <v>1</v>
      </c>
    </row>
    <row r="100" ht="30" customHeight="1">
      <c r="B100" s="28" t="s">
        <v>1</v>
      </c>
    </row>
    <row r="101" ht="30" customHeight="1">
      <c r="B101" s="28" t="s">
        <v>1</v>
      </c>
    </row>
    <row r="102" ht="30" customHeight="1">
      <c r="B102" s="28" t="s">
        <v>1</v>
      </c>
    </row>
    <row r="103" ht="30" customHeight="1">
      <c r="B103" s="28" t="s">
        <v>1</v>
      </c>
    </row>
    <row r="104" ht="30" customHeight="1">
      <c r="B104" s="31" t="s">
        <v>1</v>
      </c>
    </row>
    <row r="105" ht="30" customHeight="1">
      <c r="B105" s="28" t="s">
        <v>1</v>
      </c>
    </row>
    <row r="106" ht="30" customHeight="1">
      <c r="B106" s="31" t="s">
        <v>1</v>
      </c>
    </row>
    <row r="107" ht="30" customHeight="1">
      <c r="B107" s="31" t="s">
        <v>1</v>
      </c>
    </row>
    <row r="108" ht="30" customHeight="1">
      <c r="B108" s="31" t="s">
        <v>1</v>
      </c>
    </row>
    <row r="109" ht="34.5" customHeight="1">
      <c r="B109" s="28" t="s">
        <v>1</v>
      </c>
    </row>
    <row r="110" ht="15">
      <c r="B110" s="28" t="s">
        <v>1</v>
      </c>
    </row>
    <row r="111" ht="15">
      <c r="B111" s="28" t="s">
        <v>1</v>
      </c>
    </row>
    <row r="112" ht="15">
      <c r="B112" s="28" t="s">
        <v>1</v>
      </c>
    </row>
    <row r="113" ht="15">
      <c r="B113" s="28" t="s">
        <v>1</v>
      </c>
    </row>
    <row r="114" ht="15">
      <c r="B114" s="28" t="s">
        <v>1</v>
      </c>
    </row>
    <row r="115" ht="15">
      <c r="B115" s="28" t="s">
        <v>1</v>
      </c>
    </row>
    <row r="116" ht="15">
      <c r="B116" s="28" t="s">
        <v>1</v>
      </c>
    </row>
    <row r="117" ht="15">
      <c r="B117" s="28" t="s">
        <v>1</v>
      </c>
    </row>
    <row r="118" ht="15">
      <c r="B118" s="28" t="s">
        <v>1</v>
      </c>
    </row>
  </sheetData>
  <sheetProtection/>
  <mergeCells count="5">
    <mergeCell ref="P15:P16"/>
    <mergeCell ref="E10:P10"/>
    <mergeCell ref="E12:P12"/>
    <mergeCell ref="E11:Q11"/>
    <mergeCell ref="E15:E16"/>
  </mergeCells>
  <printOptions horizontalCentered="1" verticalCentered="1"/>
  <pageMargins left="0.45" right="0.35433070866141736" top="0.31496062992125984" bottom="0.35433070866141736" header="0.15748031496062992" footer="0.15748031496062992"/>
  <pageSetup firstPageNumber="1" useFirstPageNumber="1" fitToHeight="1" fitToWidth="1" horizontalDpi="300" verticalDpi="300" orientation="landscape" paperSize="9" scale="42" r:id="rId1"/>
  <rowBreaks count="3" manualBreakCount="3">
    <brk id="68" max="255" man="1"/>
    <brk id="89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Ali  RENÇBER</cp:lastModifiedBy>
  <cp:lastPrinted>2019-02-20T10:35:40Z</cp:lastPrinted>
  <dcterms:created xsi:type="dcterms:W3CDTF">2019-02-18T08:43:22Z</dcterms:created>
  <dcterms:modified xsi:type="dcterms:W3CDTF">2019-02-20T10:35:45Z</dcterms:modified>
  <cp:category/>
  <cp:version/>
  <cp:contentType/>
  <cp:contentStatus/>
</cp:coreProperties>
</file>