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onksiyonel" sheetId="1" r:id="rId1"/>
  </sheets>
  <definedNames>
    <definedName name="Asama">'Fonksiyonel'!$B$2</definedName>
    <definedName name="AsamaAd">'Fonksiyonel'!$C$2</definedName>
    <definedName name="ButceYil">'Fonksiyonel'!$B$1</definedName>
    <definedName name="SatirBaslik">'Fonksiyonel'!$A$17:$B$26</definedName>
    <definedName name="SutunBaslik">'Fonksiyonel'!$D$1:$O$5</definedName>
    <definedName name="TeklifYil">'Fonksiyonel'!$B$5</definedName>
    <definedName name="_xlnm.Print_Area" localSheetId="0">'Fonksiyonel'!$B$1:$P$95</definedName>
  </definedNames>
  <calcPr fullCalcOnLoad="1"/>
</workbook>
</file>

<file path=xl/sharedStrings.xml><?xml version="1.0" encoding="utf-8"?>
<sst xmlns="http://schemas.openxmlformats.org/spreadsheetml/2006/main" count="505" uniqueCount="177">
  <si>
    <t>YIL:</t>
  </si>
  <si>
    <t/>
  </si>
  <si>
    <t>FORMUL</t>
  </si>
  <si>
    <t>ABSKUR</t>
  </si>
  <si>
    <t>ABSODENEKYIL</t>
  </si>
  <si>
    <t>AŞAMA:</t>
  </si>
  <si>
    <t>YIL</t>
  </si>
  <si>
    <t>BUTCEYILI</t>
  </si>
  <si>
    <t>ASAMA</t>
  </si>
  <si>
    <t>TEKLİF YIL:</t>
  </si>
  <si>
    <t>FONKOD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</si>
  <si>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</si>
  <si>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</si>
  <si>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</si>
  <si>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</si>
  <si>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</si>
  <si>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</si>
  <si>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</si>
  <si>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</si>
  <si>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</si>
  <si>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</si>
  <si>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YILI MERKEZİ YÖNETİM BÜTÇE KANUNU İCMALİ</t>
  </si>
  <si>
    <t>(I) SAYILI CETVEL - GENEL BÜTÇELİ İDARELER</t>
  </si>
  <si>
    <t>(FONKSİYONEL SINIFLANDIRMA)</t>
  </si>
  <si>
    <t>A Ç I K L A M A</t>
  </si>
  <si>
    <t>TOPLAM</t>
  </si>
  <si>
    <t>GENEL KAMU HİZMETLERİ</t>
  </si>
  <si>
    <t>SAVUNMA HİZMETLERİ</t>
  </si>
  <si>
    <t>KAMU DÜZENİ VE GÜVENLİK HİZMETLERİ</t>
  </si>
  <si>
    <t>EKONOMİK İŞLER VE HİZMETLER</t>
  </si>
  <si>
    <t>ÇEVRE KORUMA HİZMETLERİ</t>
  </si>
  <si>
    <t>İSKAN VE TOPLUM REFAHI HİZMETLERİ</t>
  </si>
  <si>
    <t>SAĞLIK HİZMETLERİ</t>
  </si>
  <si>
    <t>DİNLENME, KÜLTÜR VE DİN  HİZMETLERİ</t>
  </si>
  <si>
    <t>EĞİTİM HİZMETLERİ</t>
  </si>
  <si>
    <t>SOSYAL GÜVENLİK VE SOSYAL YARDIM HİZMETLERİ</t>
  </si>
  <si>
    <t>KURKOD</t>
  </si>
  <si>
    <t>X</t>
  </si>
  <si>
    <t>01/38</t>
  </si>
  <si>
    <t>GENEL BÜTÇELİ KURUMLAR (I SAYILI CETVEL)</t>
  </si>
  <si>
    <t>38/42</t>
  </si>
  <si>
    <t>ÖZEL BÜTÇELİ KURUMLAR  (II SAYILI CETVEL)</t>
  </si>
  <si>
    <t>42</t>
  </si>
  <si>
    <t>DÜZENLEYİCİ VE DENETLEYİCİ KURUMLAR  (III SAYILI CETVEL)</t>
  </si>
  <si>
    <t>XX</t>
  </si>
  <si>
    <t>I+II+III SAYILI CETVELE TABİ KURUMLAR TOPLAMI</t>
  </si>
  <si>
    <t>ABSHAZINEYARDIMI</t>
  </si>
  <si>
    <t xml:space="preserve">ÖZEL BÜTÇELERE VE DDK'LARA HAZİNE YARDIMI </t>
  </si>
  <si>
    <t>ABSGELIRPAYIGIDER</t>
  </si>
  <si>
    <t>GELİRDEN AYRILAN PAYLAR</t>
  </si>
  <si>
    <t>MERKEZİ YÖNETİM BÜTÇESİ TOPLAMI ( HAZİNE YARDIMLARI HARİÇ, GELİRDEN AYRILAN PAY DAHİL)</t>
  </si>
  <si>
    <t>MERKEZİ YÖNETİM BÜTÇESİ TOPLAMI ( HAZİNE YARDIMLARI VE GELİRDEN AYRILAN PAY HARİÇ)</t>
  </si>
  <si>
    <t>2011</t>
  </si>
  <si>
    <t>Kanun</t>
  </si>
  <si>
    <t>5</t>
  </si>
  <si>
    <t>07.75</t>
  </si>
  <si>
    <t>07.76</t>
  </si>
  <si>
    <t>07.77</t>
  </si>
  <si>
    <t>07.78</t>
  </si>
  <si>
    <t>07.79</t>
  </si>
  <si>
    <t>07.81</t>
  </si>
  <si>
    <t>07.82</t>
  </si>
  <si>
    <t>07.83</t>
  </si>
  <si>
    <t>07.84</t>
  </si>
  <si>
    <t>07.85</t>
  </si>
  <si>
    <t>07.86</t>
  </si>
  <si>
    <t>07.87</t>
  </si>
  <si>
    <t>07.88</t>
  </si>
  <si>
    <t>07.89</t>
  </si>
  <si>
    <t>07.90</t>
  </si>
  <si>
    <t>07.93</t>
  </si>
  <si>
    <t>07.95</t>
  </si>
  <si>
    <t>07.96</t>
  </si>
  <si>
    <t>07.97</t>
  </si>
  <si>
    <t>10.81</t>
  </si>
  <si>
    <t>10.82</t>
  </si>
  <si>
    <t>10.83</t>
  </si>
  <si>
    <t>10.84</t>
  </si>
  <si>
    <t>11</t>
  </si>
  <si>
    <t>12</t>
  </si>
  <si>
    <t>12.76</t>
  </si>
  <si>
    <t>13</t>
  </si>
  <si>
    <t>14</t>
  </si>
  <si>
    <t>14.81</t>
  </si>
  <si>
    <t>15</t>
  </si>
  <si>
    <t>16</t>
  </si>
  <si>
    <t>16.81</t>
  </si>
  <si>
    <t>17</t>
  </si>
  <si>
    <t>17.91</t>
  </si>
  <si>
    <t>18</t>
  </si>
  <si>
    <t>18.75</t>
  </si>
  <si>
    <t>19</t>
  </si>
  <si>
    <t>20</t>
  </si>
  <si>
    <t>20.92</t>
  </si>
  <si>
    <t>21</t>
  </si>
  <si>
    <t>22</t>
  </si>
  <si>
    <t>22.81</t>
  </si>
  <si>
    <t>22.92</t>
  </si>
  <si>
    <t>23</t>
  </si>
  <si>
    <t>24</t>
  </si>
  <si>
    <t>25</t>
  </si>
  <si>
    <t>26</t>
  </si>
  <si>
    <t>27</t>
  </si>
  <si>
    <t>27.75</t>
  </si>
  <si>
    <t>28</t>
  </si>
  <si>
    <t>29</t>
  </si>
  <si>
    <t>30</t>
  </si>
  <si>
    <t>31</t>
  </si>
  <si>
    <t>32</t>
  </si>
  <si>
    <t>32.75</t>
  </si>
  <si>
    <t>33</t>
  </si>
  <si>
    <t>33.75</t>
  </si>
  <si>
    <t>33.76</t>
  </si>
  <si>
    <t>CUMHURBAŞKANLIĞI</t>
  </si>
  <si>
    <t>TÜRKİYE BÜYÜK MİLLET MECLİSİ</t>
  </si>
  <si>
    <t>ANAYASA MAHKEMESİ</t>
  </si>
  <si>
    <t>YARGITAY</t>
  </si>
  <si>
    <t>DANIŞTAY</t>
  </si>
  <si>
    <t>SAYIŞTAY</t>
  </si>
  <si>
    <t>BAŞBAKANLIK</t>
  </si>
  <si>
    <t>MİLLİ İSTİHBARAT TEŞKİLATI MÜSTEŞARLIĞI</t>
  </si>
  <si>
    <t xml:space="preserve">MİLLİ GÜVENLİK KURULU GENEL SEKRETERLİĞİ </t>
  </si>
  <si>
    <t>BASIN-YAYIN VE ENFORMASYON GENEL MÜDÜRLÜĞÜ</t>
  </si>
  <si>
    <t>DEVLET PERSONEL BAŞKANLIĞI</t>
  </si>
  <si>
    <t>BAŞBAKANLIK YÜKSEK DENETLEME KURULU</t>
  </si>
  <si>
    <t>DEVLET PLANLAMA TEŞKİLATI MÜSTEŞARLIĞI</t>
  </si>
  <si>
    <t>HAZİNE MÜSTEŞARLIĞI</t>
  </si>
  <si>
    <t>DIŞ TİCARET MÜSTEŞARLIĞI</t>
  </si>
  <si>
    <t xml:space="preserve">GÜMRÜK MÜSTEŞARLIĞI </t>
  </si>
  <si>
    <t>TÜRKİYE İSTATİSTİK KURUMU BAŞKANLIĞI</t>
  </si>
  <si>
    <t>DİYANET İŞLERİ BAŞKANLIĞI</t>
  </si>
  <si>
    <t>ÖZÜRLÜLER İDARESİ BAŞKANLIĞI</t>
  </si>
  <si>
    <t>AİLE VE SOSYAL ARAŞTIRMALAR GENEL MÜDÜRLÜĞÜ</t>
  </si>
  <si>
    <t>KADININ STATÜSÜ  GENEL MÜDÜRLÜĞÜ</t>
  </si>
  <si>
    <t>SOSYAL YARDIMLAŞMA VE DAYANIŞMA GENEL MÜDÜRLÜĞÜ</t>
  </si>
  <si>
    <t>SOSYAL HİZMETLER VE ÇOCUK ESİRGEME KURUMU GENEL MÜDÜRLÜĞÜ</t>
  </si>
  <si>
    <t>AVRUPA BİRLİĞİ GENEL SEKRETERLİĞİ</t>
  </si>
  <si>
    <t>AFET VE ACİL DURUM YÖNETİMİ BAŞKANLIĞI</t>
  </si>
  <si>
    <t>KAMU DÜZENİ VE GÜVENLİĞİ MÜSTEŞARLIĞI</t>
  </si>
  <si>
    <t>ADALET BAKANLIĞI</t>
  </si>
  <si>
    <t>MİLLİ SAVUNMA BAKANLIĞI</t>
  </si>
  <si>
    <t>İÇİŞLERİ BAKANLIĞI</t>
  </si>
  <si>
    <t>JANDARMA GENEL KOMUTANLIĞI</t>
  </si>
  <si>
    <t xml:space="preserve">EMNİYET GENEL MÜDÜRLÜĞÜ </t>
  </si>
  <si>
    <t xml:space="preserve">SAHİL GÜVENLİK KOMUTANLIĞI </t>
  </si>
  <si>
    <t>DIŞİŞLERİ BAKANLIĞI</t>
  </si>
  <si>
    <t>MALİYE BAKANLIĞI</t>
  </si>
  <si>
    <t>GELİR İDARESİ BAŞKANLIĞI</t>
  </si>
  <si>
    <t>MİLLİ EĞİTİM BAKANLIĞI</t>
  </si>
  <si>
    <t>BAYINDIRLIK VE İSKAN BAKANLIĞI</t>
  </si>
  <si>
    <t>TAPU VE KADASTRO GENEL MÜDÜRLÜĞÜ</t>
  </si>
  <si>
    <t>SAĞLIK BAKANLIĞI</t>
  </si>
  <si>
    <t>ULAŞTIRMA BAKANLIĞI</t>
  </si>
  <si>
    <t>DENİZCİLİK MÜSTEŞARLIĞI</t>
  </si>
  <si>
    <t>TARIM VE KÖYİŞLERİ BAKANLIĞI</t>
  </si>
  <si>
    <t xml:space="preserve">TARIM REFORMU GENEL MÜDÜRLÜĞÜ </t>
  </si>
  <si>
    <t>ÇALIŞMA VE SOSYAL GÜVENLİK BAKANLIĞI</t>
  </si>
  <si>
    <t>SANAYİ VE TİCARET BAKANLIĞI</t>
  </si>
  <si>
    <t>ENERJİ VE TABİİ KAYNAKLAR BAKANLIĞI</t>
  </si>
  <si>
    <t>PETROL İŞLERİ GENEL MÜDÜRLÜĞÜ</t>
  </si>
  <si>
    <t>KÜLTÜR VE TURİZM BAKANLIĞI</t>
  </si>
  <si>
    <t>ÇEVRE VE ORMAN BAKANLIĞI</t>
  </si>
  <si>
    <t>DEVLET METEOROLOJİ İŞLERİ GENEL MÜDÜRLÜĞÜ</t>
  </si>
  <si>
    <t xml:space="preserve">DEVLET SU İŞLERİ GENEL MÜDÜRLÜĞÜ </t>
  </si>
  <si>
    <t>HAKİMLER VE SAVCILAR YÜKSEK KURULU</t>
  </si>
  <si>
    <t>AİLE VE SOSYAL POLİTİKALAR BAKANLIĞI</t>
  </si>
  <si>
    <t>AVRUPA BİRLİĞİ BAKANLIĞI</t>
  </si>
  <si>
    <t>BİLİM, SANAYİ VE TEKNOLOJİ BAKANLIĞI</t>
  </si>
  <si>
    <t>ÇEVRE VE ŞEHİRCİLİK BAKANLIĞI</t>
  </si>
  <si>
    <t>EKONOMİ BAKANLIĞI</t>
  </si>
  <si>
    <t>GENÇLİK VE SPOR BAKANLIĞI</t>
  </si>
  <si>
    <t>GIDA, TARIM VE HAYVANCILIK BAKANLIĞI</t>
  </si>
  <si>
    <t>GÜMRÜK VE TİCARET BAKANLIĞI</t>
  </si>
  <si>
    <t>KALKINMA BAKANLIĞI</t>
  </si>
  <si>
    <t>ORMAN VE SU İŞLERİ BAKANLIĞI</t>
  </si>
  <si>
    <t>METEOROLOJİ GENEL MÜDÜRLÜĞÜ</t>
  </si>
  <si>
    <t>DEVLET SU İŞLERİ GENEL MÜDÜRLÜĞÜ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</si>
</sst>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</numFmts>
  <fonts count="43">
    <font>
      <sz val="10"/>
      <name val="Arial Tu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4"/>
      <color indexed="8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21" borderId="6" applyNumberFormat="0" applyAlignment="0" applyProtection="0"/>
    <xf numFmtId="0" fontId="37" fillId="23" borderId="7" applyNumberFormat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8" applyNumberFormat="0" applyFont="0" applyAlignment="0" applyProtection="0"/>
    <xf numFmtId="0" fontId="4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9" fillId="37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38" borderId="10" xfId="0" applyFont="1" applyFill="1" applyBorder="1" applyAlignment="1">
      <alignment vertical="center"/>
    </xf>
    <xf numFmtId="0" fontId="1" fillId="38" borderId="0" xfId="0" applyFont="1" applyFill="1" applyAlignment="1">
      <alignment vertical="center"/>
    </xf>
    <xf numFmtId="49" fontId="3" fillId="38" borderId="0" xfId="0" applyNumberFormat="1" applyFont="1" applyFill="1" applyAlignment="1">
      <alignment horizontal="left" vertical="center"/>
    </xf>
    <xf numFmtId="0" fontId="3" fillId="38" borderId="0" xfId="0" applyFont="1" applyFill="1" applyAlignment="1">
      <alignment vertical="center"/>
    </xf>
    <xf numFmtId="0" fontId="1" fillId="38" borderId="0" xfId="0" applyFont="1" applyFill="1" applyAlignment="1">
      <alignment horizontal="center" vertical="center"/>
    </xf>
    <xf numFmtId="0" fontId="3" fillId="38" borderId="0" xfId="0" applyFont="1" applyFill="1" applyAlignment="1">
      <alignment horizontal="center" vertical="center"/>
    </xf>
    <xf numFmtId="0" fontId="3" fillId="38" borderId="0" xfId="0" applyFont="1" applyFill="1" applyAlignment="1">
      <alignment/>
    </xf>
    <xf numFmtId="0" fontId="1" fillId="38" borderId="0" xfId="0" applyFont="1" applyFill="1" applyBorder="1" applyAlignment="1">
      <alignment horizontal="center" vertical="center"/>
    </xf>
    <xf numFmtId="0" fontId="3" fillId="38" borderId="0" xfId="0" applyNumberFormat="1" applyFont="1" applyFill="1" applyAlignment="1">
      <alignment horizontal="center" vertical="center"/>
    </xf>
    <xf numFmtId="49" fontId="3" fillId="38" borderId="0" xfId="0" applyNumberFormat="1" applyFont="1" applyFill="1" applyAlignment="1">
      <alignment horizontal="center" vertical="center"/>
    </xf>
    <xf numFmtId="49" fontId="1" fillId="38" borderId="11" xfId="0" applyNumberFormat="1" applyFont="1" applyFill="1" applyBorder="1" applyAlignment="1">
      <alignment horizontal="center" vertical="center"/>
    </xf>
    <xf numFmtId="49" fontId="1" fillId="38" borderId="12" xfId="0" applyNumberFormat="1" applyFont="1" applyFill="1" applyBorder="1" applyAlignment="1">
      <alignment horizontal="center" vertical="center"/>
    </xf>
    <xf numFmtId="49" fontId="1" fillId="38" borderId="13" xfId="0" applyNumberFormat="1" applyFont="1" applyFill="1" applyBorder="1" applyAlignment="1">
      <alignment horizontal="center" vertical="center"/>
    </xf>
    <xf numFmtId="49" fontId="1" fillId="38" borderId="14" xfId="0" applyNumberFormat="1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vertical="center"/>
    </xf>
    <xf numFmtId="0" fontId="1" fillId="38" borderId="10" xfId="0" applyFont="1" applyFill="1" applyBorder="1" applyAlignment="1">
      <alignment horizontal="center" vertical="center"/>
    </xf>
    <xf numFmtId="49" fontId="4" fillId="38" borderId="15" xfId="0" applyNumberFormat="1" applyFont="1" applyFill="1" applyBorder="1" applyAlignment="1">
      <alignment horizontal="center" vertical="center"/>
    </xf>
    <xf numFmtId="49" fontId="4" fillId="38" borderId="16" xfId="0" applyNumberFormat="1" applyFont="1" applyFill="1" applyBorder="1" applyAlignment="1">
      <alignment horizontal="center" vertical="center"/>
    </xf>
    <xf numFmtId="0" fontId="1" fillId="38" borderId="17" xfId="0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 wrapText="1"/>
    </xf>
    <xf numFmtId="0" fontId="3" fillId="38" borderId="19" xfId="0" applyFont="1" applyFill="1" applyBorder="1" applyAlignment="1">
      <alignment horizontal="left"/>
    </xf>
    <xf numFmtId="3" fontId="3" fillId="38" borderId="20" xfId="0" applyNumberFormat="1" applyFont="1" applyFill="1" applyBorder="1" applyAlignment="1">
      <alignment vertical="center" wrapText="1"/>
    </xf>
    <xf numFmtId="3" fontId="3" fillId="38" borderId="21" xfId="0" applyNumberFormat="1" applyFont="1" applyFill="1" applyBorder="1" applyAlignment="1">
      <alignment vertical="center" wrapText="1"/>
    </xf>
    <xf numFmtId="3" fontId="1" fillId="38" borderId="22" xfId="0" applyNumberFormat="1" applyFont="1" applyFill="1" applyBorder="1" applyAlignment="1">
      <alignment vertical="center" wrapText="1"/>
    </xf>
    <xf numFmtId="49" fontId="5" fillId="38" borderId="0" xfId="0" applyNumberFormat="1" applyFont="1" applyFill="1" applyBorder="1" applyAlignment="1">
      <alignment vertical="center"/>
    </xf>
    <xf numFmtId="0" fontId="3" fillId="38" borderId="23" xfId="0" applyFont="1" applyFill="1" applyBorder="1" applyAlignment="1">
      <alignment horizontal="left"/>
    </xf>
    <xf numFmtId="0" fontId="3" fillId="38" borderId="24" xfId="0" applyFont="1" applyFill="1" applyBorder="1" applyAlignment="1">
      <alignment horizontal="left"/>
    </xf>
    <xf numFmtId="49" fontId="5" fillId="38" borderId="0" xfId="0" applyNumberFormat="1" applyFont="1" applyFill="1" applyAlignment="1">
      <alignment vertical="center"/>
    </xf>
    <xf numFmtId="0" fontId="1" fillId="38" borderId="25" xfId="0" applyFont="1" applyFill="1" applyBorder="1" applyAlignment="1">
      <alignment horizontal="center" vertical="center"/>
    </xf>
    <xf numFmtId="0" fontId="5" fillId="38" borderId="0" xfId="0" applyFont="1" applyFill="1" applyAlignment="1">
      <alignment horizontal="left" vertical="center"/>
    </xf>
    <xf numFmtId="49" fontId="5" fillId="38" borderId="0" xfId="0" applyNumberFormat="1" applyFont="1" applyFill="1" applyAlignment="1">
      <alignment horizontal="left" vertical="center"/>
    </xf>
    <xf numFmtId="0" fontId="5" fillId="38" borderId="0" xfId="0" applyFont="1" applyFill="1" applyAlignment="1">
      <alignment vertical="center"/>
    </xf>
    <xf numFmtId="0" fontId="6" fillId="0" borderId="26" xfId="0" applyFont="1" applyBorder="1" applyAlignment="1">
      <alignment horizontal="left" vertical="center"/>
    </xf>
    <xf numFmtId="0" fontId="3" fillId="38" borderId="27" xfId="0" applyFont="1" applyFill="1" applyBorder="1" applyAlignment="1">
      <alignment/>
    </xf>
    <xf numFmtId="0" fontId="6" fillId="0" borderId="26" xfId="0" applyFont="1" applyBorder="1" applyAlignment="1">
      <alignment horizontal="left" vertical="center" wrapText="1"/>
    </xf>
    <xf numFmtId="3" fontId="7" fillId="38" borderId="28" xfId="0" applyNumberFormat="1" applyFont="1" applyFill="1" applyBorder="1" applyAlignment="1">
      <alignment vertical="center" wrapText="1"/>
    </xf>
    <xf numFmtId="3" fontId="7" fillId="38" borderId="29" xfId="0" applyNumberFormat="1" applyFont="1" applyFill="1" applyBorder="1" applyAlignment="1">
      <alignment vertical="center" wrapText="1"/>
    </xf>
    <xf numFmtId="3" fontId="2" fillId="38" borderId="30" xfId="0" applyNumberFormat="1" applyFont="1" applyFill="1" applyBorder="1" applyAlignment="1">
      <alignment vertical="center" wrapText="1"/>
    </xf>
    <xf numFmtId="3" fontId="7" fillId="38" borderId="31" xfId="0" applyNumberFormat="1" applyFont="1" applyFill="1" applyBorder="1" applyAlignment="1">
      <alignment vertical="center" wrapText="1"/>
    </xf>
    <xf numFmtId="3" fontId="7" fillId="38" borderId="32" xfId="0" applyNumberFormat="1" applyFont="1" applyFill="1" applyBorder="1" applyAlignment="1">
      <alignment vertical="center" wrapText="1"/>
    </xf>
    <xf numFmtId="3" fontId="2" fillId="38" borderId="33" xfId="0" applyNumberFormat="1" applyFont="1" applyFill="1" applyBorder="1" applyAlignment="1">
      <alignment vertical="center" wrapText="1"/>
    </xf>
    <xf numFmtId="0" fontId="2" fillId="38" borderId="25" xfId="0" applyFont="1" applyFill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vertical="center"/>
    </xf>
    <xf numFmtId="0" fontId="1" fillId="38" borderId="35" xfId="0" applyFont="1" applyFill="1" applyBorder="1" applyAlignment="1">
      <alignment horizontal="center" vertical="center"/>
    </xf>
    <xf numFmtId="0" fontId="1" fillId="38" borderId="37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1" fillId="38" borderId="38" xfId="0" applyFont="1" applyFill="1" applyBorder="1" applyAlignment="1">
      <alignment horizontal="center" vertical="center"/>
    </xf>
    <xf numFmtId="0" fontId="3" fillId="38" borderId="39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6"/>
  <sheetViews>
    <sheetView tabSelected="1" zoomScale="60" zoomScaleNormal="60" workbookViewId="0" topLeftCell="E10">
      <selection activeCell="T23" sqref="T23"/>
    </sheetView>
  </sheetViews>
  <sheetFormatPr defaultColWidth="9.00390625" defaultRowHeight="15" customHeight="1"/>
  <cols>
    <col min="1" max="3" width="9.125" style="7" hidden="1" customWidth="1"/>
    <col min="4" max="4" width="16.625" style="7" hidden="1" customWidth="1"/>
    <col min="5" max="5" width="72.375" style="7" bestFit="1" customWidth="1"/>
    <col min="6" max="6" width="30.625" style="7" customWidth="1"/>
    <col min="7" max="15" width="22.375" style="7" bestFit="1" customWidth="1"/>
    <col min="16" max="16" width="24.75390625" style="7" bestFit="1" customWidth="1"/>
    <col min="17" max="17" width="4.375" style="7" hidden="1" customWidth="1"/>
    <col min="18" max="18" width="9.125" style="7" bestFit="1" customWidth="1"/>
    <col min="19" max="16384" width="9.125" style="7" customWidth="1"/>
  </cols>
  <sheetData>
    <row r="1" spans="1:15" ht="15" hidden="1">
      <c r="A1" s="2" t="s">
        <v>0</v>
      </c>
      <c r="B1" s="3" t="s">
        <v>52</v>
      </c>
      <c r="C1" s="4" t="s">
        <v>1</v>
      </c>
      <c r="D1" s="5" t="s">
        <v>2</v>
      </c>
      <c r="E1" s="6" t="s">
        <v>3</v>
      </c>
      <c r="F1" s="6" t="s">
        <v>4</v>
      </c>
      <c r="G1" s="6" t="s">
        <v>4</v>
      </c>
      <c r="H1" s="6" t="s">
        <v>4</v>
      </c>
      <c r="I1" s="6" t="s">
        <v>4</v>
      </c>
      <c r="J1" s="6" t="s">
        <v>4</v>
      </c>
      <c r="K1" s="6" t="s">
        <v>4</v>
      </c>
      <c r="L1" s="6" t="s">
        <v>4</v>
      </c>
      <c r="M1" s="6" t="s">
        <v>4</v>
      </c>
      <c r="N1" s="6" t="s">
        <v>4</v>
      </c>
      <c r="O1" s="6" t="s">
        <v>4</v>
      </c>
    </row>
    <row r="2" spans="1:16" ht="15" hidden="1">
      <c r="A2" s="2" t="s">
        <v>5</v>
      </c>
      <c r="B2" s="3" t="s">
        <v>54</v>
      </c>
      <c r="C2" s="4" t="s">
        <v>53</v>
      </c>
      <c r="D2" s="5" t="s">
        <v>6</v>
      </c>
      <c r="E2" s="7" t="str">
        <f aca="true" t="shared" si="0" ref="E2:O2">ButceYil</f>
        <v>2011</v>
      </c>
      <c r="F2" s="7" t="str">
        <f t="shared" si="0"/>
        <v>2011</v>
      </c>
      <c r="G2" s="7" t="str">
        <f t="shared" si="0"/>
        <v>2011</v>
      </c>
      <c r="H2" s="7" t="str">
        <f t="shared" si="0"/>
        <v>2011</v>
      </c>
      <c r="I2" s="7" t="str">
        <f t="shared" si="0"/>
        <v>2011</v>
      </c>
      <c r="J2" s="7" t="str">
        <f t="shared" si="0"/>
        <v>2011</v>
      </c>
      <c r="K2" s="7" t="str">
        <f t="shared" si="0"/>
        <v>2011</v>
      </c>
      <c r="L2" s="7" t="str">
        <f t="shared" si="0"/>
        <v>2011</v>
      </c>
      <c r="M2" s="7" t="str">
        <f t="shared" si="0"/>
        <v>2011</v>
      </c>
      <c r="N2" s="7" t="str">
        <f t="shared" si="0"/>
        <v>2011</v>
      </c>
      <c r="O2" s="7" t="str">
        <f t="shared" si="0"/>
        <v>2011</v>
      </c>
      <c r="P2" s="8" t="s">
        <v>1</v>
      </c>
    </row>
    <row r="3" spans="1:16" ht="15" hidden="1">
      <c r="A3" s="2" t="s">
        <v>1</v>
      </c>
      <c r="B3" s="3" t="s">
        <v>1</v>
      </c>
      <c r="C3" s="4" t="s">
        <v>1</v>
      </c>
      <c r="D3" s="5" t="s">
        <v>7</v>
      </c>
      <c r="F3" s="7" t="str">
        <f aca="true" t="shared" si="1" ref="F3:O3">ButceYil</f>
        <v>2011</v>
      </c>
      <c r="G3" s="7" t="str">
        <f t="shared" si="1"/>
        <v>2011</v>
      </c>
      <c r="H3" s="7" t="str">
        <f t="shared" si="1"/>
        <v>2011</v>
      </c>
      <c r="I3" s="7" t="str">
        <f t="shared" si="1"/>
        <v>2011</v>
      </c>
      <c r="J3" s="7" t="str">
        <f t="shared" si="1"/>
        <v>2011</v>
      </c>
      <c r="K3" s="7" t="str">
        <f t="shared" si="1"/>
        <v>2011</v>
      </c>
      <c r="L3" s="7" t="str">
        <f t="shared" si="1"/>
        <v>2011</v>
      </c>
      <c r="M3" s="7" t="str">
        <f t="shared" si="1"/>
        <v>2011</v>
      </c>
      <c r="N3" s="7" t="str">
        <f t="shared" si="1"/>
        <v>2011</v>
      </c>
      <c r="O3" s="7" t="str">
        <f t="shared" si="1"/>
        <v>2011</v>
      </c>
      <c r="P3" s="8" t="s">
        <v>1</v>
      </c>
    </row>
    <row r="4" spans="1:15" ht="15" hidden="1">
      <c r="A4" s="2" t="s">
        <v>1</v>
      </c>
      <c r="B4" s="3" t="s">
        <v>1</v>
      </c>
      <c r="C4" s="4" t="s">
        <v>1</v>
      </c>
      <c r="D4" s="5" t="s">
        <v>8</v>
      </c>
      <c r="E4" s="9" t="str">
        <f aca="true" t="shared" si="2" ref="E4:O4">Asama</f>
        <v>5</v>
      </c>
      <c r="F4" s="9" t="str">
        <f t="shared" si="2"/>
        <v>5</v>
      </c>
      <c r="G4" s="9" t="str">
        <f t="shared" si="2"/>
        <v>5</v>
      </c>
      <c r="H4" s="9" t="str">
        <f t="shared" si="2"/>
        <v>5</v>
      </c>
      <c r="I4" s="9" t="str">
        <f t="shared" si="2"/>
        <v>5</v>
      </c>
      <c r="J4" s="9" t="str">
        <f t="shared" si="2"/>
        <v>5</v>
      </c>
      <c r="K4" s="9" t="str">
        <f t="shared" si="2"/>
        <v>5</v>
      </c>
      <c r="L4" s="9" t="str">
        <f t="shared" si="2"/>
        <v>5</v>
      </c>
      <c r="M4" s="9" t="str">
        <f t="shared" si="2"/>
        <v>5</v>
      </c>
      <c r="N4" s="9" t="str">
        <f t="shared" si="2"/>
        <v>5</v>
      </c>
      <c r="O4" s="9" t="str">
        <f t="shared" si="2"/>
        <v>5</v>
      </c>
    </row>
    <row r="5" spans="1:15" ht="15" hidden="1">
      <c r="A5" s="2" t="s">
        <v>9</v>
      </c>
      <c r="B5" s="4" t="s">
        <v>52</v>
      </c>
      <c r="C5" s="4" t="s">
        <v>1</v>
      </c>
      <c r="D5" s="5" t="s">
        <v>10</v>
      </c>
      <c r="E5" s="10" t="s">
        <v>1</v>
      </c>
      <c r="F5" s="11" t="s">
        <v>11</v>
      </c>
      <c r="G5" s="12" t="s">
        <v>12</v>
      </c>
      <c r="H5" s="12" t="s">
        <v>13</v>
      </c>
      <c r="I5" s="12" t="s">
        <v>14</v>
      </c>
      <c r="J5" s="12" t="s">
        <v>15</v>
      </c>
      <c r="K5" s="12" t="s">
        <v>16</v>
      </c>
      <c r="L5" s="12" t="s">
        <v>17</v>
      </c>
      <c r="M5" s="12" t="s">
        <v>18</v>
      </c>
      <c r="N5" s="13" t="s">
        <v>19</v>
      </c>
      <c r="O5" s="14" t="s">
        <v>20</v>
      </c>
    </row>
    <row r="6" spans="1:12" ht="15" hidden="1">
      <c r="A6" s="4" t="s">
        <v>1</v>
      </c>
      <c r="B6" s="4" t="s">
        <v>1</v>
      </c>
      <c r="C6" s="4" t="s">
        <v>1</v>
      </c>
      <c r="D6" s="6" t="s">
        <v>1</v>
      </c>
      <c r="E6" s="4" t="s">
        <v>1</v>
      </c>
      <c r="F6" s="4" t="s">
        <v>1</v>
      </c>
      <c r="G6" s="4" t="s">
        <v>1</v>
      </c>
      <c r="H6" s="4" t="s">
        <v>1</v>
      </c>
      <c r="I6" s="4" t="s">
        <v>1</v>
      </c>
      <c r="J6" s="4" t="s">
        <v>1</v>
      </c>
      <c r="K6" s="4" t="s">
        <v>1</v>
      </c>
      <c r="L6" s="4" t="s">
        <v>1</v>
      </c>
    </row>
    <row r="7" spans="1:3" ht="15" hidden="1">
      <c r="A7" s="4" t="s">
        <v>21</v>
      </c>
      <c r="B7" s="4" t="s">
        <v>1</v>
      </c>
      <c r="C7" s="4" t="s">
        <v>1</v>
      </c>
    </row>
    <row r="8" spans="1:3" ht="15" hidden="1">
      <c r="A8" s="4" t="s">
        <v>1</v>
      </c>
      <c r="B8" s="4" t="s">
        <v>1</v>
      </c>
      <c r="C8" s="4" t="s">
        <v>1</v>
      </c>
    </row>
    <row r="9" spans="1:3" ht="15" hidden="1">
      <c r="A9" s="4" t="s">
        <v>1</v>
      </c>
      <c r="B9" s="4" t="s">
        <v>1</v>
      </c>
      <c r="C9" s="4" t="s">
        <v>1</v>
      </c>
    </row>
    <row r="10" spans="1:17" ht="23.25" customHeight="1">
      <c r="A10" s="4" t="s">
        <v>1</v>
      </c>
      <c r="B10" s="4" t="s">
        <v>1</v>
      </c>
      <c r="C10" s="4" t="s">
        <v>1</v>
      </c>
      <c r="E10" s="53" t="str">
        <f>TeklifYil&amp;"  "&amp;A7</f>
        <v>2011  YILI MERKEZİ YÖNETİM BÜTÇE KANUNU İCMALİ</v>
      </c>
      <c r="F10" s="53" t="s">
        <v>1</v>
      </c>
      <c r="G10" s="53" t="s">
        <v>1</v>
      </c>
      <c r="H10" s="53" t="s">
        <v>1</v>
      </c>
      <c r="I10" s="53" t="s">
        <v>1</v>
      </c>
      <c r="J10" s="53" t="s">
        <v>1</v>
      </c>
      <c r="K10" s="53" t="s">
        <v>1</v>
      </c>
      <c r="L10" s="53" t="s">
        <v>1</v>
      </c>
      <c r="M10" s="53" t="s">
        <v>1</v>
      </c>
      <c r="N10" s="53" t="s">
        <v>1</v>
      </c>
      <c r="O10" s="53" t="s">
        <v>1</v>
      </c>
      <c r="P10" s="53" t="s">
        <v>1</v>
      </c>
      <c r="Q10" s="15" t="s">
        <v>1</v>
      </c>
    </row>
    <row r="11" spans="1:17" ht="21" customHeight="1">
      <c r="A11" s="4" t="s">
        <v>1</v>
      </c>
      <c r="B11" s="4" t="s">
        <v>1</v>
      </c>
      <c r="C11" s="4" t="s">
        <v>1</v>
      </c>
      <c r="E11" s="53" t="s">
        <v>22</v>
      </c>
      <c r="F11" s="53" t="s">
        <v>1</v>
      </c>
      <c r="G11" s="53" t="s">
        <v>1</v>
      </c>
      <c r="H11" s="53" t="s">
        <v>1</v>
      </c>
      <c r="I11" s="53" t="s">
        <v>1</v>
      </c>
      <c r="J11" s="53" t="s">
        <v>1</v>
      </c>
      <c r="K11" s="53" t="s">
        <v>1</v>
      </c>
      <c r="L11" s="53" t="s">
        <v>1</v>
      </c>
      <c r="M11" s="53" t="s">
        <v>1</v>
      </c>
      <c r="N11" s="53" t="s">
        <v>1</v>
      </c>
      <c r="O11" s="53" t="s">
        <v>1</v>
      </c>
      <c r="P11" s="53" t="s">
        <v>1</v>
      </c>
      <c r="Q11" s="53" t="s">
        <v>1</v>
      </c>
    </row>
    <row r="12" spans="1:17" ht="21.75" customHeight="1">
      <c r="A12" s="4" t="s">
        <v>1</v>
      </c>
      <c r="B12" s="4" t="s">
        <v>1</v>
      </c>
      <c r="C12" s="4" t="s">
        <v>1</v>
      </c>
      <c r="E12" s="54" t="s">
        <v>23</v>
      </c>
      <c r="F12" s="54" t="s">
        <v>1</v>
      </c>
      <c r="G12" s="54" t="s">
        <v>1</v>
      </c>
      <c r="H12" s="54" t="s">
        <v>1</v>
      </c>
      <c r="I12" s="54" t="s">
        <v>1</v>
      </c>
      <c r="J12" s="54" t="s">
        <v>1</v>
      </c>
      <c r="K12" s="54" t="s">
        <v>1</v>
      </c>
      <c r="L12" s="54" t="s">
        <v>1</v>
      </c>
      <c r="M12" s="54" t="s">
        <v>1</v>
      </c>
      <c r="N12" s="54" t="s">
        <v>1</v>
      </c>
      <c r="O12" s="54" t="s">
        <v>1</v>
      </c>
      <c r="P12" s="54" t="s">
        <v>1</v>
      </c>
      <c r="Q12" s="2" t="s">
        <v>1</v>
      </c>
    </row>
    <row r="13" spans="1:17" ht="19.5" customHeight="1" hidden="1">
      <c r="A13" s="4" t="s">
        <v>1</v>
      </c>
      <c r="B13" s="4" t="s">
        <v>1</v>
      </c>
      <c r="C13" s="4" t="s">
        <v>1</v>
      </c>
      <c r="E13" s="5" t="s">
        <v>1</v>
      </c>
      <c r="F13" s="5" t="s">
        <v>1</v>
      </c>
      <c r="G13" s="5" t="s">
        <v>1</v>
      </c>
      <c r="H13" s="5" t="s">
        <v>1</v>
      </c>
      <c r="I13" s="5" t="s">
        <v>1</v>
      </c>
      <c r="J13" s="5" t="s">
        <v>1</v>
      </c>
      <c r="K13" s="5" t="s">
        <v>1</v>
      </c>
      <c r="L13" s="5" t="s">
        <v>1</v>
      </c>
      <c r="M13" s="5" t="s">
        <v>1</v>
      </c>
      <c r="N13" s="5" t="s">
        <v>1</v>
      </c>
      <c r="O13" s="5" t="s">
        <v>1</v>
      </c>
      <c r="P13" s="5" t="s">
        <v>1</v>
      </c>
      <c r="Q13" s="2" t="s">
        <v>1</v>
      </c>
    </row>
    <row r="14" spans="1:16" ht="15" customHeight="1">
      <c r="A14" s="4" t="s">
        <v>1</v>
      </c>
      <c r="B14" s="4" t="s">
        <v>1</v>
      </c>
      <c r="C14" s="4" t="s">
        <v>1</v>
      </c>
      <c r="E14" s="1" t="s">
        <v>1</v>
      </c>
      <c r="F14" s="1" t="s">
        <v>1</v>
      </c>
      <c r="G14" s="1" t="s">
        <v>1</v>
      </c>
      <c r="H14" s="1" t="s">
        <v>1</v>
      </c>
      <c r="I14" s="1" t="s">
        <v>1</v>
      </c>
      <c r="J14" s="1" t="s">
        <v>1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1</v>
      </c>
      <c r="P14" s="16" t="str">
        <f>IF(ButceYil&gt;2008,"TL","YTL")</f>
        <v>TL</v>
      </c>
    </row>
    <row r="15" spans="1:16" ht="15">
      <c r="A15" s="4" t="s">
        <v>1</v>
      </c>
      <c r="B15" s="4" t="s">
        <v>1</v>
      </c>
      <c r="C15" s="4" t="s">
        <v>1</v>
      </c>
      <c r="E15" s="55" t="s">
        <v>24</v>
      </c>
      <c r="F15" s="17" t="s">
        <v>11</v>
      </c>
      <c r="G15" s="18" t="s">
        <v>12</v>
      </c>
      <c r="H15" s="18" t="s">
        <v>13</v>
      </c>
      <c r="I15" s="18" t="s">
        <v>14</v>
      </c>
      <c r="J15" s="18" t="s">
        <v>15</v>
      </c>
      <c r="K15" s="18" t="s">
        <v>16</v>
      </c>
      <c r="L15" s="18" t="s">
        <v>17</v>
      </c>
      <c r="M15" s="18" t="s">
        <v>18</v>
      </c>
      <c r="N15" s="18" t="s">
        <v>19</v>
      </c>
      <c r="O15" s="18" t="s">
        <v>20</v>
      </c>
      <c r="P15" s="51" t="s">
        <v>25</v>
      </c>
    </row>
    <row r="16" spans="3:16" ht="66.75" customHeight="1">
      <c r="C16" s="5" t="s">
        <v>1</v>
      </c>
      <c r="E16" s="56" t="s">
        <v>1</v>
      </c>
      <c r="F16" s="19" t="s">
        <v>26</v>
      </c>
      <c r="G16" s="20" t="s">
        <v>27</v>
      </c>
      <c r="H16" s="20" t="s">
        <v>28</v>
      </c>
      <c r="I16" s="20" t="s">
        <v>29</v>
      </c>
      <c r="J16" s="20" t="s">
        <v>30</v>
      </c>
      <c r="K16" s="20" t="s">
        <v>31</v>
      </c>
      <c r="L16" s="20" t="s">
        <v>32</v>
      </c>
      <c r="M16" s="20" t="s">
        <v>33</v>
      </c>
      <c r="N16" s="20" t="s">
        <v>34</v>
      </c>
      <c r="O16" s="20" t="s">
        <v>35</v>
      </c>
      <c r="P16" s="52" t="s">
        <v>1</v>
      </c>
    </row>
    <row r="17" spans="1:16" ht="18.75" customHeight="1" hidden="1">
      <c r="A17" s="5" t="s">
        <v>2</v>
      </c>
      <c r="B17" s="5" t="s">
        <v>36</v>
      </c>
      <c r="C17" s="5" t="s">
        <v>1</v>
      </c>
      <c r="E17" s="21" t="s">
        <v>1</v>
      </c>
      <c r="F17" s="22" t="s">
        <v>1</v>
      </c>
      <c r="G17" s="23" t="s">
        <v>1</v>
      </c>
      <c r="H17" s="23" t="s">
        <v>1</v>
      </c>
      <c r="I17" s="23" t="s">
        <v>1</v>
      </c>
      <c r="J17" s="23" t="s">
        <v>1</v>
      </c>
      <c r="K17" s="23" t="s">
        <v>1</v>
      </c>
      <c r="L17" s="23" t="s">
        <v>1</v>
      </c>
      <c r="M17" s="23" t="s">
        <v>1</v>
      </c>
      <c r="N17" s="23" t="s">
        <v>1</v>
      </c>
      <c r="O17" s="23" t="s">
        <v>1</v>
      </c>
      <c r="P17" s="24" t="s">
        <v>1</v>
      </c>
    </row>
    <row r="18" spans="1:16" ht="19.5" customHeight="1">
      <c r="A18" s="5" t="s">
        <v>1</v>
      </c>
      <c r="B18" s="25" t="s">
        <v>11</v>
      </c>
      <c r="C18" s="5" t="s">
        <v>1</v>
      </c>
      <c r="E18" s="26" t="s">
        <v>113</v>
      </c>
      <c r="F18" s="36">
        <v>116900000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8">
        <f aca="true" t="shared" si="3" ref="P18:P49">O18+N18+M18+L18+K18+J18+I18+H18+G18+F18</f>
        <v>116900000</v>
      </c>
    </row>
    <row r="19" spans="2:16" ht="19.5" customHeight="1">
      <c r="B19" s="25" t="s">
        <v>12</v>
      </c>
      <c r="C19" s="5" t="s">
        <v>1</v>
      </c>
      <c r="E19" s="26" t="s">
        <v>114</v>
      </c>
      <c r="F19" s="36">
        <v>512391700</v>
      </c>
      <c r="G19" s="37">
        <v>2000</v>
      </c>
      <c r="H19" s="37">
        <v>102500</v>
      </c>
      <c r="I19" s="37">
        <v>0</v>
      </c>
      <c r="J19" s="37">
        <v>0</v>
      </c>
      <c r="K19" s="37">
        <v>0</v>
      </c>
      <c r="L19" s="37">
        <v>438800</v>
      </c>
      <c r="M19" s="37">
        <v>0</v>
      </c>
      <c r="N19" s="37">
        <v>0</v>
      </c>
      <c r="O19" s="37">
        <v>0</v>
      </c>
      <c r="P19" s="38">
        <f t="shared" si="3"/>
        <v>512935000</v>
      </c>
    </row>
    <row r="20" spans="2:16" ht="19.5" customHeight="1">
      <c r="B20" s="25" t="s">
        <v>13</v>
      </c>
      <c r="C20" s="5" t="s">
        <v>1</v>
      </c>
      <c r="E20" s="26" t="s">
        <v>115</v>
      </c>
      <c r="F20" s="36">
        <v>4128451</v>
      </c>
      <c r="G20" s="37">
        <v>0</v>
      </c>
      <c r="H20" s="37">
        <v>12197549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8">
        <f t="shared" si="3"/>
        <v>16326000</v>
      </c>
    </row>
    <row r="21" spans="2:16" ht="19.5" customHeight="1">
      <c r="B21" s="25" t="s">
        <v>14</v>
      </c>
      <c r="C21" s="5" t="s">
        <v>1</v>
      </c>
      <c r="E21" s="26" t="s">
        <v>116</v>
      </c>
      <c r="F21" s="36">
        <v>17754269</v>
      </c>
      <c r="G21" s="37">
        <v>0</v>
      </c>
      <c r="H21" s="37">
        <v>58663731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8">
        <f t="shared" si="3"/>
        <v>76418000</v>
      </c>
    </row>
    <row r="22" spans="2:16" ht="19.5" customHeight="1">
      <c r="B22" s="25" t="s">
        <v>15</v>
      </c>
      <c r="C22" s="5" t="s">
        <v>1</v>
      </c>
      <c r="E22" s="26" t="s">
        <v>117</v>
      </c>
      <c r="F22" s="36">
        <v>8192416</v>
      </c>
      <c r="G22" s="37">
        <v>0</v>
      </c>
      <c r="H22" s="37">
        <v>92903284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76800</v>
      </c>
      <c r="O22" s="37">
        <v>0</v>
      </c>
      <c r="P22" s="38">
        <f t="shared" si="3"/>
        <v>101172500</v>
      </c>
    </row>
    <row r="23" spans="2:16" ht="19.5" customHeight="1">
      <c r="B23" s="25" t="s">
        <v>16</v>
      </c>
      <c r="C23" s="5" t="s">
        <v>1</v>
      </c>
      <c r="E23" s="26" t="s">
        <v>118</v>
      </c>
      <c r="F23" s="36">
        <v>15372300</v>
      </c>
      <c r="G23" s="37">
        <v>15000</v>
      </c>
      <c r="H23" s="37">
        <v>111748200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1700000</v>
      </c>
      <c r="O23" s="37">
        <v>0</v>
      </c>
      <c r="P23" s="38">
        <f t="shared" si="3"/>
        <v>128835500</v>
      </c>
    </row>
    <row r="24" spans="2:16" ht="19.5" customHeight="1">
      <c r="B24" s="25" t="s">
        <v>17</v>
      </c>
      <c r="C24" s="5" t="s">
        <v>1</v>
      </c>
      <c r="E24" s="26" t="s">
        <v>119</v>
      </c>
      <c r="F24" s="36">
        <v>5018153500</v>
      </c>
      <c r="G24" s="37">
        <v>1533500</v>
      </c>
      <c r="H24" s="37">
        <v>3985000</v>
      </c>
      <c r="I24" s="37">
        <v>67250000</v>
      </c>
      <c r="J24" s="37">
        <v>0</v>
      </c>
      <c r="K24" s="37">
        <v>0</v>
      </c>
      <c r="L24" s="37">
        <v>822000</v>
      </c>
      <c r="M24" s="37">
        <v>23478000</v>
      </c>
      <c r="N24" s="37">
        <v>0</v>
      </c>
      <c r="O24" s="37">
        <v>0</v>
      </c>
      <c r="P24" s="38">
        <f t="shared" si="3"/>
        <v>5115222000</v>
      </c>
    </row>
    <row r="25" spans="2:16" ht="19.5" customHeight="1">
      <c r="B25" s="25" t="s">
        <v>55</v>
      </c>
      <c r="C25" s="5" t="s">
        <v>1</v>
      </c>
      <c r="E25" s="26" t="s">
        <v>120</v>
      </c>
      <c r="F25" s="36">
        <v>0</v>
      </c>
      <c r="G25" s="37">
        <v>0</v>
      </c>
      <c r="H25" s="37">
        <v>665568000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8">
        <f t="shared" si="3"/>
        <v>665568000</v>
      </c>
    </row>
    <row r="26" spans="2:16" ht="19.5" customHeight="1">
      <c r="B26" s="25" t="s">
        <v>56</v>
      </c>
      <c r="C26" s="5" t="s">
        <v>1</v>
      </c>
      <c r="E26" s="26" t="s">
        <v>121</v>
      </c>
      <c r="F26" s="36">
        <v>13640400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8">
        <f t="shared" si="3"/>
        <v>13640400</v>
      </c>
    </row>
    <row r="27" spans="2:16" ht="19.5" customHeight="1">
      <c r="B27" s="25" t="s">
        <v>57</v>
      </c>
      <c r="C27" s="5" t="s">
        <v>1</v>
      </c>
      <c r="E27" s="26" t="s">
        <v>122</v>
      </c>
      <c r="F27" s="36">
        <v>7066000</v>
      </c>
      <c r="G27" s="37">
        <v>45000</v>
      </c>
      <c r="H27" s="37">
        <v>412000</v>
      </c>
      <c r="I27" s="37">
        <v>0</v>
      </c>
      <c r="J27" s="37">
        <v>0</v>
      </c>
      <c r="K27" s="37">
        <v>0</v>
      </c>
      <c r="L27" s="37">
        <v>0</v>
      </c>
      <c r="M27" s="37">
        <v>70867800</v>
      </c>
      <c r="N27" s="37">
        <v>0</v>
      </c>
      <c r="O27" s="37">
        <v>0</v>
      </c>
      <c r="P27" s="38">
        <f t="shared" si="3"/>
        <v>78390800</v>
      </c>
    </row>
    <row r="28" spans="2:16" ht="19.5" customHeight="1">
      <c r="B28" s="25" t="s">
        <v>58</v>
      </c>
      <c r="C28" s="5" t="s">
        <v>1</v>
      </c>
      <c r="E28" s="26" t="s">
        <v>123</v>
      </c>
      <c r="F28" s="36">
        <v>17685000</v>
      </c>
      <c r="G28" s="37">
        <v>39000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8">
        <f t="shared" si="3"/>
        <v>17724000</v>
      </c>
    </row>
    <row r="29" spans="2:16" ht="19.5" customHeight="1">
      <c r="B29" s="25" t="s">
        <v>59</v>
      </c>
      <c r="C29" s="5" t="s">
        <v>1</v>
      </c>
      <c r="E29" s="26" t="s">
        <v>124</v>
      </c>
      <c r="F29" s="36">
        <v>11434000</v>
      </c>
      <c r="G29" s="37">
        <v>0</v>
      </c>
      <c r="H29" s="37">
        <v>130000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8">
        <f t="shared" si="3"/>
        <v>11564000</v>
      </c>
    </row>
    <row r="30" spans="2:16" ht="19.5" customHeight="1">
      <c r="B30" s="25" t="s">
        <v>60</v>
      </c>
      <c r="C30" s="5" t="s">
        <v>1</v>
      </c>
      <c r="E30" s="26" t="s">
        <v>125</v>
      </c>
      <c r="F30" s="36">
        <v>950719300</v>
      </c>
      <c r="G30" s="37">
        <v>148700</v>
      </c>
      <c r="H30" s="37">
        <v>556000</v>
      </c>
      <c r="I30" s="37">
        <v>270000</v>
      </c>
      <c r="J30" s="37">
        <v>0</v>
      </c>
      <c r="K30" s="37">
        <v>0</v>
      </c>
      <c r="L30" s="37">
        <v>0</v>
      </c>
      <c r="M30" s="37">
        <v>0</v>
      </c>
      <c r="N30" s="37">
        <v>40214000</v>
      </c>
      <c r="O30" s="37">
        <v>0</v>
      </c>
      <c r="P30" s="38">
        <f t="shared" si="3"/>
        <v>991908000</v>
      </c>
    </row>
    <row r="31" spans="2:16" ht="19.5" customHeight="1">
      <c r="B31" s="25" t="s">
        <v>61</v>
      </c>
      <c r="C31" s="5" t="s">
        <v>1</v>
      </c>
      <c r="E31" s="26" t="s">
        <v>126</v>
      </c>
      <c r="F31" s="36">
        <v>49563546000</v>
      </c>
      <c r="G31" s="37">
        <v>0</v>
      </c>
      <c r="H31" s="37">
        <v>450000</v>
      </c>
      <c r="I31" s="37">
        <v>7904077000</v>
      </c>
      <c r="J31" s="37">
        <v>0</v>
      </c>
      <c r="K31" s="37">
        <v>966000000</v>
      </c>
      <c r="L31" s="37">
        <v>0</v>
      </c>
      <c r="M31" s="37">
        <v>0</v>
      </c>
      <c r="N31" s="37">
        <v>0</v>
      </c>
      <c r="O31" s="37">
        <v>1381820000</v>
      </c>
      <c r="P31" s="38">
        <f t="shared" si="3"/>
        <v>59815893000</v>
      </c>
    </row>
    <row r="32" spans="2:16" ht="19.5" customHeight="1">
      <c r="B32" s="25" t="s">
        <v>62</v>
      </c>
      <c r="C32" s="5" t="s">
        <v>1</v>
      </c>
      <c r="E32" s="26" t="s">
        <v>127</v>
      </c>
      <c r="F32" s="36">
        <v>58912000</v>
      </c>
      <c r="G32" s="37">
        <v>11000</v>
      </c>
      <c r="H32" s="37">
        <v>0</v>
      </c>
      <c r="I32" s="37">
        <v>729771000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8">
        <f t="shared" si="3"/>
        <v>788694000</v>
      </c>
    </row>
    <row r="33" spans="2:16" ht="19.5" customHeight="1">
      <c r="B33" s="25" t="s">
        <v>63</v>
      </c>
      <c r="C33" s="5" t="s">
        <v>1</v>
      </c>
      <c r="E33" s="26" t="s">
        <v>128</v>
      </c>
      <c r="F33" s="36">
        <v>305021630</v>
      </c>
      <c r="G33" s="37">
        <v>0</v>
      </c>
      <c r="H33" s="37">
        <v>16458370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8">
        <f t="shared" si="3"/>
        <v>321480000</v>
      </c>
    </row>
    <row r="34" spans="2:16" ht="19.5" customHeight="1">
      <c r="B34" s="25" t="s">
        <v>64</v>
      </c>
      <c r="C34" s="5" t="s">
        <v>1</v>
      </c>
      <c r="E34" s="26" t="s">
        <v>129</v>
      </c>
      <c r="F34" s="36">
        <v>256764000</v>
      </c>
      <c r="G34" s="37">
        <v>0</v>
      </c>
      <c r="H34" s="37">
        <v>706000</v>
      </c>
      <c r="I34" s="37">
        <v>0</v>
      </c>
      <c r="J34" s="37">
        <v>0</v>
      </c>
      <c r="K34" s="37">
        <v>0</v>
      </c>
      <c r="L34" s="37">
        <v>17000</v>
      </c>
      <c r="M34" s="37">
        <v>0</v>
      </c>
      <c r="N34" s="37">
        <v>0</v>
      </c>
      <c r="O34" s="37">
        <v>0</v>
      </c>
      <c r="P34" s="38">
        <f t="shared" si="3"/>
        <v>257487000</v>
      </c>
    </row>
    <row r="35" spans="2:16" ht="19.5" customHeight="1">
      <c r="B35" s="25" t="s">
        <v>65</v>
      </c>
      <c r="C35" s="5" t="s">
        <v>1</v>
      </c>
      <c r="E35" s="26" t="s">
        <v>130</v>
      </c>
      <c r="F35" s="36">
        <v>24624000</v>
      </c>
      <c r="G35" s="37">
        <v>162000</v>
      </c>
      <c r="H35" s="37">
        <v>2270000</v>
      </c>
      <c r="I35" s="37">
        <v>0</v>
      </c>
      <c r="J35" s="37">
        <v>0</v>
      </c>
      <c r="K35" s="37">
        <v>0</v>
      </c>
      <c r="L35" s="37">
        <v>229000</v>
      </c>
      <c r="M35" s="37">
        <v>3151311500</v>
      </c>
      <c r="N35" s="37">
        <v>396000</v>
      </c>
      <c r="O35" s="37">
        <v>0</v>
      </c>
      <c r="P35" s="38">
        <f t="shared" si="3"/>
        <v>3178992500</v>
      </c>
    </row>
    <row r="36" spans="2:16" ht="19.5" customHeight="1">
      <c r="B36" s="25" t="s">
        <v>66</v>
      </c>
      <c r="C36" s="5" t="s">
        <v>1</v>
      </c>
      <c r="E36" s="26" t="s">
        <v>131</v>
      </c>
      <c r="F36" s="36">
        <v>1751500</v>
      </c>
      <c r="G36" s="37">
        <v>2000</v>
      </c>
      <c r="H36" s="37">
        <v>160500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7708000</v>
      </c>
      <c r="P36" s="38">
        <f t="shared" si="3"/>
        <v>9622000</v>
      </c>
    </row>
    <row r="37" spans="2:16" ht="19.5" customHeight="1">
      <c r="B37" s="25" t="s">
        <v>67</v>
      </c>
      <c r="C37" s="5" t="s">
        <v>1</v>
      </c>
      <c r="E37" s="26" t="s">
        <v>132</v>
      </c>
      <c r="F37" s="36">
        <v>7197000</v>
      </c>
      <c r="G37" s="37">
        <v>0</v>
      </c>
      <c r="H37" s="37">
        <v>100000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8">
        <f t="shared" si="3"/>
        <v>7297000</v>
      </c>
    </row>
    <row r="38" spans="2:16" ht="19.5" customHeight="1">
      <c r="B38" s="25" t="s">
        <v>68</v>
      </c>
      <c r="C38" s="5" t="s">
        <v>1</v>
      </c>
      <c r="E38" s="26" t="s">
        <v>133</v>
      </c>
      <c r="F38" s="36">
        <v>5752000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8">
        <f t="shared" si="3"/>
        <v>5752000</v>
      </c>
    </row>
    <row r="39" spans="2:16" ht="19.5" customHeight="1">
      <c r="B39" s="25" t="s">
        <v>69</v>
      </c>
      <c r="C39" s="5" t="s">
        <v>1</v>
      </c>
      <c r="E39" s="26" t="s">
        <v>134</v>
      </c>
      <c r="F39" s="36">
        <v>1551100</v>
      </c>
      <c r="G39" s="37">
        <v>0</v>
      </c>
      <c r="H39" s="37">
        <v>350000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17942900</v>
      </c>
      <c r="P39" s="38">
        <f t="shared" si="3"/>
        <v>19844000</v>
      </c>
    </row>
    <row r="40" spans="2:16" ht="19.5" customHeight="1">
      <c r="B40" s="25" t="s">
        <v>70</v>
      </c>
      <c r="C40" s="5" t="s">
        <v>1</v>
      </c>
      <c r="E40" s="26" t="s">
        <v>135</v>
      </c>
      <c r="F40" s="36">
        <v>11504500</v>
      </c>
      <c r="G40" s="37">
        <v>0</v>
      </c>
      <c r="H40" s="37">
        <v>21862400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3246116100</v>
      </c>
      <c r="P40" s="38">
        <f t="shared" si="3"/>
        <v>3279483000</v>
      </c>
    </row>
    <row r="41" spans="2:16" ht="19.5" customHeight="1">
      <c r="B41" s="25" t="s">
        <v>71</v>
      </c>
      <c r="C41" s="5" t="s">
        <v>1</v>
      </c>
      <c r="E41" s="26" t="s">
        <v>136</v>
      </c>
      <c r="F41" s="36">
        <v>29943000</v>
      </c>
      <c r="G41" s="37">
        <v>0</v>
      </c>
      <c r="H41" s="37">
        <v>400000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8">
        <f t="shared" si="3"/>
        <v>30343000</v>
      </c>
    </row>
    <row r="42" spans="2:16" ht="19.5" customHeight="1">
      <c r="B42" s="25" t="s">
        <v>72</v>
      </c>
      <c r="C42" s="5" t="s">
        <v>1</v>
      </c>
      <c r="E42" s="26" t="s">
        <v>137</v>
      </c>
      <c r="F42" s="36">
        <v>10519000</v>
      </c>
      <c r="G42" s="37">
        <v>168617000</v>
      </c>
      <c r="H42" s="37">
        <v>1600000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507306000</v>
      </c>
      <c r="P42" s="38">
        <f t="shared" si="3"/>
        <v>688042000</v>
      </c>
    </row>
    <row r="43" spans="2:16" ht="19.5" customHeight="1">
      <c r="B43" s="25" t="s">
        <v>73</v>
      </c>
      <c r="C43" s="5" t="s">
        <v>1</v>
      </c>
      <c r="E43" s="26" t="s">
        <v>138</v>
      </c>
      <c r="F43" s="36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8">
        <f t="shared" si="3"/>
        <v>0</v>
      </c>
    </row>
    <row r="44" spans="2:16" ht="19.5" customHeight="1">
      <c r="B44" s="25" t="s">
        <v>18</v>
      </c>
      <c r="C44" s="5" t="s">
        <v>1</v>
      </c>
      <c r="E44" s="26" t="s">
        <v>139</v>
      </c>
      <c r="F44" s="36">
        <v>988283150</v>
      </c>
      <c r="G44" s="37">
        <v>2712000</v>
      </c>
      <c r="H44" s="37">
        <v>3896730350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8">
        <f t="shared" si="3"/>
        <v>4887725500</v>
      </c>
    </row>
    <row r="45" spans="2:16" ht="19.5" customHeight="1">
      <c r="B45" s="25" t="s">
        <v>19</v>
      </c>
      <c r="C45" s="5" t="s">
        <v>1</v>
      </c>
      <c r="E45" s="26" t="s">
        <v>140</v>
      </c>
      <c r="F45" s="36">
        <v>161020000</v>
      </c>
      <c r="G45" s="37">
        <v>16792256900</v>
      </c>
      <c r="H45" s="37">
        <v>0</v>
      </c>
      <c r="I45" s="37">
        <v>0</v>
      </c>
      <c r="J45" s="37">
        <v>0</v>
      </c>
      <c r="K45" s="37">
        <v>6800000</v>
      </c>
      <c r="L45" s="37">
        <v>0</v>
      </c>
      <c r="M45" s="37">
        <v>0</v>
      </c>
      <c r="N45" s="37">
        <v>0</v>
      </c>
      <c r="O45" s="37">
        <v>15910000</v>
      </c>
      <c r="P45" s="38">
        <f t="shared" si="3"/>
        <v>16975986900</v>
      </c>
    </row>
    <row r="46" spans="2:16" ht="19.5" customHeight="1">
      <c r="B46" s="25" t="s">
        <v>20</v>
      </c>
      <c r="C46" s="5" t="s">
        <v>1</v>
      </c>
      <c r="E46" s="26" t="s">
        <v>141</v>
      </c>
      <c r="F46" s="36">
        <v>1960367000</v>
      </c>
      <c r="G46" s="37">
        <v>547000</v>
      </c>
      <c r="H46" s="37">
        <v>1502000</v>
      </c>
      <c r="I46" s="37">
        <v>0</v>
      </c>
      <c r="J46" s="37">
        <v>0</v>
      </c>
      <c r="K46" s="37">
        <v>400000000</v>
      </c>
      <c r="L46" s="37">
        <v>0</v>
      </c>
      <c r="M46" s="37">
        <v>0</v>
      </c>
      <c r="N46" s="37">
        <v>0</v>
      </c>
      <c r="O46" s="37">
        <v>0</v>
      </c>
      <c r="P46" s="38">
        <f t="shared" si="3"/>
        <v>2362416000</v>
      </c>
    </row>
    <row r="47" spans="2:16" ht="19.5" customHeight="1">
      <c r="B47" s="25" t="s">
        <v>74</v>
      </c>
      <c r="C47" s="5" t="s">
        <v>1</v>
      </c>
      <c r="E47" s="26" t="s">
        <v>142</v>
      </c>
      <c r="F47" s="36">
        <v>0</v>
      </c>
      <c r="G47" s="37">
        <v>0</v>
      </c>
      <c r="H47" s="37">
        <v>4563661600</v>
      </c>
      <c r="I47" s="37">
        <v>0</v>
      </c>
      <c r="J47" s="37">
        <v>0</v>
      </c>
      <c r="K47" s="37">
        <v>3000000</v>
      </c>
      <c r="L47" s="37">
        <v>0</v>
      </c>
      <c r="M47" s="37">
        <v>0</v>
      </c>
      <c r="N47" s="37">
        <v>0</v>
      </c>
      <c r="O47" s="37">
        <v>0</v>
      </c>
      <c r="P47" s="38">
        <f t="shared" si="3"/>
        <v>4566661600</v>
      </c>
    </row>
    <row r="48" spans="2:16" ht="19.5" customHeight="1">
      <c r="B48" s="25" t="s">
        <v>75</v>
      </c>
      <c r="C48" s="5" t="s">
        <v>1</v>
      </c>
      <c r="E48" s="26" t="s">
        <v>143</v>
      </c>
      <c r="F48" s="36">
        <v>196201700</v>
      </c>
      <c r="G48" s="37">
        <v>0</v>
      </c>
      <c r="H48" s="37">
        <v>10002730500</v>
      </c>
      <c r="I48" s="37">
        <v>0</v>
      </c>
      <c r="J48" s="37">
        <v>0</v>
      </c>
      <c r="K48" s="37">
        <v>0</v>
      </c>
      <c r="L48" s="37">
        <v>3797800</v>
      </c>
      <c r="M48" s="37">
        <v>0</v>
      </c>
      <c r="N48" s="37">
        <v>375604400</v>
      </c>
      <c r="O48" s="37">
        <v>0</v>
      </c>
      <c r="P48" s="38">
        <f t="shared" si="3"/>
        <v>10578334400</v>
      </c>
    </row>
    <row r="49" spans="2:16" ht="19.5" customHeight="1">
      <c r="B49" s="25" t="s">
        <v>76</v>
      </c>
      <c r="C49" s="5" t="s">
        <v>1</v>
      </c>
      <c r="E49" s="26" t="s">
        <v>144</v>
      </c>
      <c r="F49" s="36">
        <v>0</v>
      </c>
      <c r="G49" s="37">
        <v>0</v>
      </c>
      <c r="H49" s="37">
        <v>316246500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8">
        <f t="shared" si="3"/>
        <v>316246500</v>
      </c>
    </row>
    <row r="50" spans="2:16" ht="19.5" customHeight="1">
      <c r="B50" s="25" t="s">
        <v>77</v>
      </c>
      <c r="C50" s="5" t="s">
        <v>1</v>
      </c>
      <c r="E50" s="26" t="s">
        <v>138</v>
      </c>
      <c r="F50" s="36">
        <v>0</v>
      </c>
      <c r="G50" s="37">
        <v>0</v>
      </c>
      <c r="H50" s="37">
        <v>14666000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8">
        <f aca="true" t="shared" si="4" ref="P50:P81">O50+N50+M50+L50+K50+J50+I50+H50+G50+F50</f>
        <v>14666000</v>
      </c>
    </row>
    <row r="51" spans="2:16" ht="19.5" customHeight="1">
      <c r="B51" s="25" t="s">
        <v>78</v>
      </c>
      <c r="C51" s="5" t="s">
        <v>1</v>
      </c>
      <c r="E51" s="26" t="s">
        <v>145</v>
      </c>
      <c r="F51" s="36">
        <v>1009182700</v>
      </c>
      <c r="G51" s="37">
        <v>128000</v>
      </c>
      <c r="H51" s="37">
        <v>3658000</v>
      </c>
      <c r="I51" s="37">
        <v>0</v>
      </c>
      <c r="J51" s="37">
        <v>0</v>
      </c>
      <c r="K51" s="37">
        <v>0</v>
      </c>
      <c r="L51" s="37">
        <v>805000</v>
      </c>
      <c r="M51" s="37">
        <v>63700000</v>
      </c>
      <c r="N51" s="37">
        <v>81610000</v>
      </c>
      <c r="O51" s="37">
        <v>11931000</v>
      </c>
      <c r="P51" s="38">
        <f t="shared" si="4"/>
        <v>1171014700</v>
      </c>
    </row>
    <row r="52" spans="2:16" ht="19.5" customHeight="1">
      <c r="B52" s="25" t="s">
        <v>79</v>
      </c>
      <c r="C52" s="5" t="s">
        <v>1</v>
      </c>
      <c r="E52" s="26" t="s">
        <v>146</v>
      </c>
      <c r="F52" s="36">
        <v>42307326900</v>
      </c>
      <c r="G52" s="37">
        <v>0</v>
      </c>
      <c r="H52" s="37">
        <v>77090000</v>
      </c>
      <c r="I52" s="37">
        <v>0</v>
      </c>
      <c r="J52" s="37">
        <v>0</v>
      </c>
      <c r="K52" s="37">
        <v>2451000000</v>
      </c>
      <c r="L52" s="37">
        <v>125000000</v>
      </c>
      <c r="M52" s="37">
        <v>0</v>
      </c>
      <c r="N52" s="37">
        <v>2825000</v>
      </c>
      <c r="O52" s="37">
        <v>27159221000</v>
      </c>
      <c r="P52" s="38">
        <f t="shared" si="4"/>
        <v>72122462900</v>
      </c>
    </row>
    <row r="53" spans="2:16" ht="19.5" customHeight="1">
      <c r="B53" s="25" t="s">
        <v>80</v>
      </c>
      <c r="C53" s="5" t="s">
        <v>1</v>
      </c>
      <c r="E53" s="26" t="s">
        <v>147</v>
      </c>
      <c r="F53" s="36">
        <v>1816620000</v>
      </c>
      <c r="G53" s="37">
        <v>0</v>
      </c>
      <c r="H53" s="37">
        <v>1305000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8">
        <f t="shared" si="4"/>
        <v>1817925000</v>
      </c>
    </row>
    <row r="54" spans="2:16" ht="19.5" customHeight="1">
      <c r="B54" s="25" t="s">
        <v>81</v>
      </c>
      <c r="C54" s="5" t="s">
        <v>1</v>
      </c>
      <c r="E54" s="26" t="s">
        <v>148</v>
      </c>
      <c r="F54" s="36">
        <v>978521700</v>
      </c>
      <c r="G54" s="37">
        <v>60000</v>
      </c>
      <c r="H54" s="37">
        <v>1700000</v>
      </c>
      <c r="I54" s="37">
        <v>0</v>
      </c>
      <c r="J54" s="37">
        <v>0</v>
      </c>
      <c r="K54" s="37">
        <v>0</v>
      </c>
      <c r="L54" s="37">
        <v>0</v>
      </c>
      <c r="M54" s="37">
        <v>196275600</v>
      </c>
      <c r="N54" s="37">
        <v>32935605700</v>
      </c>
      <c r="O54" s="37">
        <v>0</v>
      </c>
      <c r="P54" s="38">
        <f t="shared" si="4"/>
        <v>34112163000</v>
      </c>
    </row>
    <row r="55" spans="2:16" ht="19.5" customHeight="1">
      <c r="B55" s="25" t="s">
        <v>82</v>
      </c>
      <c r="C55" s="5" t="s">
        <v>1</v>
      </c>
      <c r="E55" s="26" t="s">
        <v>149</v>
      </c>
      <c r="F55" s="36">
        <v>19973000</v>
      </c>
      <c r="G55" s="37">
        <v>539500</v>
      </c>
      <c r="H55" s="37">
        <v>0</v>
      </c>
      <c r="I55" s="37">
        <v>439556300</v>
      </c>
      <c r="J55" s="37">
        <v>0</v>
      </c>
      <c r="K55" s="37">
        <v>127812200</v>
      </c>
      <c r="L55" s="37">
        <v>674000</v>
      </c>
      <c r="M55" s="37">
        <v>0</v>
      </c>
      <c r="N55" s="37">
        <v>0</v>
      </c>
      <c r="O55" s="37">
        <v>0</v>
      </c>
      <c r="P55" s="38">
        <f t="shared" si="4"/>
        <v>588555000</v>
      </c>
    </row>
    <row r="56" spans="2:16" ht="19.5" customHeight="1">
      <c r="B56" s="25" t="s">
        <v>83</v>
      </c>
      <c r="C56" s="5" t="s">
        <v>1</v>
      </c>
      <c r="E56" s="26" t="s">
        <v>150</v>
      </c>
      <c r="F56" s="36">
        <v>581690000</v>
      </c>
      <c r="G56" s="37">
        <v>267000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8">
        <f t="shared" si="4"/>
        <v>581957000</v>
      </c>
    </row>
    <row r="57" spans="2:16" ht="19.5" customHeight="1">
      <c r="B57" s="25" t="s">
        <v>84</v>
      </c>
      <c r="C57" s="5" t="s">
        <v>1</v>
      </c>
      <c r="E57" s="26" t="s">
        <v>151</v>
      </c>
      <c r="F57" s="36">
        <v>34570900</v>
      </c>
      <c r="G57" s="37">
        <v>81300</v>
      </c>
      <c r="H57" s="37">
        <v>2185000</v>
      </c>
      <c r="I57" s="37">
        <v>0</v>
      </c>
      <c r="J57" s="37">
        <v>0</v>
      </c>
      <c r="K57" s="37">
        <v>0</v>
      </c>
      <c r="L57" s="37">
        <v>17204426430</v>
      </c>
      <c r="M57" s="37">
        <v>0</v>
      </c>
      <c r="N57" s="37">
        <v>0</v>
      </c>
      <c r="O57" s="37">
        <v>0</v>
      </c>
      <c r="P57" s="38">
        <f t="shared" si="4"/>
        <v>17241263630</v>
      </c>
    </row>
    <row r="58" spans="2:16" ht="19.5" customHeight="1">
      <c r="B58" s="25" t="s">
        <v>85</v>
      </c>
      <c r="C58" s="5" t="s">
        <v>1</v>
      </c>
      <c r="E58" s="26" t="s">
        <v>152</v>
      </c>
      <c r="F58" s="36">
        <v>4693137000</v>
      </c>
      <c r="G58" s="37">
        <v>298000</v>
      </c>
      <c r="H58" s="37">
        <v>0</v>
      </c>
      <c r="I58" s="37">
        <v>1832375000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8">
        <f t="shared" si="4"/>
        <v>6525810000</v>
      </c>
    </row>
    <row r="59" spans="2:16" ht="19.5" customHeight="1">
      <c r="B59" s="25" t="s">
        <v>86</v>
      </c>
      <c r="C59" s="5" t="s">
        <v>1</v>
      </c>
      <c r="E59" s="26" t="s">
        <v>153</v>
      </c>
      <c r="F59" s="36">
        <v>7198000</v>
      </c>
      <c r="G59" s="37">
        <v>385000</v>
      </c>
      <c r="H59" s="37">
        <v>0</v>
      </c>
      <c r="I59" s="37">
        <v>102002000</v>
      </c>
      <c r="J59" s="37">
        <v>0</v>
      </c>
      <c r="K59" s="37">
        <v>0</v>
      </c>
      <c r="L59" s="37">
        <v>125000</v>
      </c>
      <c r="M59" s="37">
        <v>0</v>
      </c>
      <c r="N59" s="37">
        <v>0</v>
      </c>
      <c r="O59" s="37">
        <v>0</v>
      </c>
      <c r="P59" s="38">
        <f t="shared" si="4"/>
        <v>109710000</v>
      </c>
    </row>
    <row r="60" spans="2:16" ht="19.5" customHeight="1">
      <c r="B60" s="25" t="s">
        <v>87</v>
      </c>
      <c r="C60" s="5" t="s">
        <v>1</v>
      </c>
      <c r="E60" s="26" t="s">
        <v>154</v>
      </c>
      <c r="F60" s="36">
        <v>80568500</v>
      </c>
      <c r="G60" s="37">
        <v>675000</v>
      </c>
      <c r="H60" s="37">
        <v>3600000</v>
      </c>
      <c r="I60" s="37">
        <v>8182753500</v>
      </c>
      <c r="J60" s="37">
        <v>720000</v>
      </c>
      <c r="K60" s="37">
        <v>0</v>
      </c>
      <c r="L60" s="37">
        <v>89823000</v>
      </c>
      <c r="M60" s="37">
        <v>0</v>
      </c>
      <c r="N60" s="37">
        <v>29667000</v>
      </c>
      <c r="O60" s="37">
        <v>10580000</v>
      </c>
      <c r="P60" s="38">
        <f t="shared" si="4"/>
        <v>8398387000</v>
      </c>
    </row>
    <row r="61" spans="2:16" ht="19.5" customHeight="1">
      <c r="B61" s="25" t="s">
        <v>88</v>
      </c>
      <c r="C61" s="5" t="s">
        <v>1</v>
      </c>
      <c r="E61" s="26" t="s">
        <v>155</v>
      </c>
      <c r="F61" s="36">
        <v>6233200</v>
      </c>
      <c r="G61" s="37">
        <v>539000</v>
      </c>
      <c r="H61" s="37">
        <v>0</v>
      </c>
      <c r="I61" s="37">
        <v>332101800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8">
        <f t="shared" si="4"/>
        <v>338874000</v>
      </c>
    </row>
    <row r="62" spans="2:16" ht="19.5" customHeight="1">
      <c r="B62" s="25" t="s">
        <v>89</v>
      </c>
      <c r="C62" s="5" t="s">
        <v>1</v>
      </c>
      <c r="E62" s="26" t="s">
        <v>156</v>
      </c>
      <c r="F62" s="36">
        <v>30653150</v>
      </c>
      <c r="G62" s="37">
        <v>409540</v>
      </c>
      <c r="H62" s="37">
        <v>1426000</v>
      </c>
      <c r="I62" s="37">
        <v>298065310</v>
      </c>
      <c r="J62" s="37">
        <v>0</v>
      </c>
      <c r="K62" s="37">
        <v>0</v>
      </c>
      <c r="L62" s="37">
        <v>0</v>
      </c>
      <c r="M62" s="37">
        <v>0</v>
      </c>
      <c r="N62" s="37">
        <v>150000</v>
      </c>
      <c r="O62" s="37">
        <v>35522995000</v>
      </c>
      <c r="P62" s="38">
        <f t="shared" si="4"/>
        <v>35853699000</v>
      </c>
    </row>
    <row r="63" spans="2:16" ht="19.5" customHeight="1">
      <c r="B63" s="25" t="s">
        <v>90</v>
      </c>
      <c r="C63" s="5" t="s">
        <v>1</v>
      </c>
      <c r="E63" s="26" t="s">
        <v>123</v>
      </c>
      <c r="F63" s="36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8">
        <f t="shared" si="4"/>
        <v>0</v>
      </c>
    </row>
    <row r="64" spans="2:16" ht="19.5" customHeight="1">
      <c r="B64" s="25" t="s">
        <v>91</v>
      </c>
      <c r="C64" s="5" t="s">
        <v>1</v>
      </c>
      <c r="E64" s="26" t="s">
        <v>157</v>
      </c>
      <c r="F64" s="36">
        <v>255667100</v>
      </c>
      <c r="G64" s="37">
        <v>1465000</v>
      </c>
      <c r="H64" s="37">
        <v>0</v>
      </c>
      <c r="I64" s="37">
        <v>462675400</v>
      </c>
      <c r="J64" s="37">
        <v>0</v>
      </c>
      <c r="K64" s="37">
        <v>0</v>
      </c>
      <c r="L64" s="37">
        <v>69500</v>
      </c>
      <c r="M64" s="37">
        <v>0</v>
      </c>
      <c r="N64" s="37">
        <v>0</v>
      </c>
      <c r="O64" s="37">
        <v>0</v>
      </c>
      <c r="P64" s="38">
        <f t="shared" si="4"/>
        <v>719877000</v>
      </c>
    </row>
    <row r="65" spans="2:16" ht="19.5" customHeight="1">
      <c r="B65" s="25" t="s">
        <v>92</v>
      </c>
      <c r="C65" s="5" t="s">
        <v>1</v>
      </c>
      <c r="E65" s="26" t="s">
        <v>158</v>
      </c>
      <c r="F65" s="36">
        <v>356510500</v>
      </c>
      <c r="G65" s="37">
        <v>378500</v>
      </c>
      <c r="H65" s="37">
        <v>365000</v>
      </c>
      <c r="I65" s="37">
        <v>94506000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8">
        <f t="shared" si="4"/>
        <v>451760000</v>
      </c>
    </row>
    <row r="66" spans="2:16" ht="19.5" customHeight="1">
      <c r="B66" s="25" t="s">
        <v>93</v>
      </c>
      <c r="C66" s="5" t="s">
        <v>1</v>
      </c>
      <c r="E66" s="26" t="s">
        <v>159</v>
      </c>
      <c r="F66" s="36">
        <v>1466000</v>
      </c>
      <c r="G66" s="37">
        <v>0</v>
      </c>
      <c r="H66" s="37">
        <v>220000</v>
      </c>
      <c r="I66" s="37">
        <v>4490500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8">
        <f t="shared" si="4"/>
        <v>6176500</v>
      </c>
    </row>
    <row r="67" spans="2:16" ht="19.5" customHeight="1">
      <c r="B67" s="25" t="s">
        <v>94</v>
      </c>
      <c r="C67" s="5" t="s">
        <v>1</v>
      </c>
      <c r="E67" s="26" t="s">
        <v>160</v>
      </c>
      <c r="F67" s="36">
        <v>334867000</v>
      </c>
      <c r="G67" s="37">
        <v>1012000</v>
      </c>
      <c r="H67" s="37">
        <v>8968000</v>
      </c>
      <c r="I67" s="37">
        <v>496223000</v>
      </c>
      <c r="J67" s="37">
        <v>0</v>
      </c>
      <c r="K67" s="37">
        <v>0</v>
      </c>
      <c r="L67" s="37">
        <v>55000</v>
      </c>
      <c r="M67" s="37">
        <v>668941000</v>
      </c>
      <c r="N67" s="37">
        <v>0</v>
      </c>
      <c r="O67" s="37">
        <v>0</v>
      </c>
      <c r="P67" s="38">
        <f t="shared" si="4"/>
        <v>1510066000</v>
      </c>
    </row>
    <row r="68" spans="2:16" ht="19.5" customHeight="1">
      <c r="B68" s="25" t="s">
        <v>95</v>
      </c>
      <c r="C68" s="5" t="s">
        <v>1</v>
      </c>
      <c r="E68" s="26" t="s">
        <v>161</v>
      </c>
      <c r="F68" s="36">
        <v>759547000</v>
      </c>
      <c r="G68" s="37">
        <v>348000</v>
      </c>
      <c r="H68" s="37">
        <v>1580000</v>
      </c>
      <c r="I68" s="37">
        <v>524461000</v>
      </c>
      <c r="J68" s="37">
        <v>360356000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8">
        <f t="shared" si="4"/>
        <v>1646292000</v>
      </c>
    </row>
    <row r="69" spans="2:16" ht="19.5" customHeight="1">
      <c r="B69" s="25" t="s">
        <v>96</v>
      </c>
      <c r="C69" s="5" t="s">
        <v>1</v>
      </c>
      <c r="E69" s="26" t="s">
        <v>162</v>
      </c>
      <c r="F69" s="36">
        <v>132722000</v>
      </c>
      <c r="G69" s="37">
        <v>104000</v>
      </c>
      <c r="H69" s="37">
        <v>1365000</v>
      </c>
      <c r="I69" s="37">
        <v>0</v>
      </c>
      <c r="J69" s="37">
        <v>0</v>
      </c>
      <c r="K69" s="37">
        <v>0</v>
      </c>
      <c r="L69" s="37">
        <v>244000</v>
      </c>
      <c r="M69" s="37">
        <v>0</v>
      </c>
      <c r="N69" s="37">
        <v>0</v>
      </c>
      <c r="O69" s="37">
        <v>0</v>
      </c>
      <c r="P69" s="38">
        <f t="shared" si="4"/>
        <v>134435000</v>
      </c>
    </row>
    <row r="70" spans="2:16" ht="19.5" customHeight="1">
      <c r="B70" s="25" t="s">
        <v>97</v>
      </c>
      <c r="C70" s="5" t="s">
        <v>1</v>
      </c>
      <c r="E70" s="26" t="s">
        <v>163</v>
      </c>
      <c r="F70" s="36">
        <v>27540000</v>
      </c>
      <c r="G70" s="37">
        <v>692500</v>
      </c>
      <c r="H70" s="37">
        <v>18000000</v>
      </c>
      <c r="I70" s="37">
        <v>6593685000</v>
      </c>
      <c r="J70" s="37">
        <v>0</v>
      </c>
      <c r="K70" s="37">
        <v>726381000</v>
      </c>
      <c r="L70" s="37">
        <v>381500</v>
      </c>
      <c r="M70" s="37">
        <v>0</v>
      </c>
      <c r="N70" s="37">
        <v>0</v>
      </c>
      <c r="O70" s="37">
        <v>0</v>
      </c>
      <c r="P70" s="38">
        <f t="shared" si="4"/>
        <v>7366680000</v>
      </c>
    </row>
    <row r="71" spans="2:16" ht="19.5" customHeight="1">
      <c r="B71" s="25" t="s">
        <v>98</v>
      </c>
      <c r="C71" s="5" t="s">
        <v>1</v>
      </c>
      <c r="E71" s="26" t="s">
        <v>164</v>
      </c>
      <c r="F71" s="36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8">
        <f t="shared" si="4"/>
        <v>0</v>
      </c>
    </row>
    <row r="72" spans="2:16" ht="19.5" customHeight="1">
      <c r="B72" s="25" t="s">
        <v>99</v>
      </c>
      <c r="C72" s="5" t="s">
        <v>1</v>
      </c>
      <c r="E72" s="26" t="s">
        <v>165</v>
      </c>
      <c r="F72" s="36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8">
        <f t="shared" si="4"/>
        <v>0</v>
      </c>
    </row>
    <row r="73" spans="2:16" ht="19.5" customHeight="1">
      <c r="B73" s="25" t="s">
        <v>100</v>
      </c>
      <c r="C73" s="5" t="s">
        <v>1</v>
      </c>
      <c r="E73" s="26" t="s">
        <v>166</v>
      </c>
      <c r="F73" s="36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8">
        <f t="shared" si="4"/>
        <v>0</v>
      </c>
    </row>
    <row r="74" spans="2:16" ht="19.5" customHeight="1">
      <c r="B74" s="25" t="s">
        <v>101</v>
      </c>
      <c r="C74" s="5" t="s">
        <v>1</v>
      </c>
      <c r="E74" s="26" t="s">
        <v>167</v>
      </c>
      <c r="F74" s="36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8">
        <f t="shared" si="4"/>
        <v>0</v>
      </c>
    </row>
    <row r="75" spans="2:16" ht="19.5" customHeight="1">
      <c r="B75" s="25" t="s">
        <v>102</v>
      </c>
      <c r="C75" s="5" t="s">
        <v>1</v>
      </c>
      <c r="E75" s="26" t="s">
        <v>168</v>
      </c>
      <c r="F75" s="36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8">
        <f t="shared" si="4"/>
        <v>0</v>
      </c>
    </row>
    <row r="76" spans="2:16" ht="19.5" customHeight="1">
      <c r="B76" s="25" t="s">
        <v>103</v>
      </c>
      <c r="C76" s="5" t="s">
        <v>1</v>
      </c>
      <c r="E76" s="26" t="s">
        <v>150</v>
      </c>
      <c r="F76" s="36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8">
        <f t="shared" si="4"/>
        <v>0</v>
      </c>
    </row>
    <row r="77" spans="2:16" ht="19.5" customHeight="1">
      <c r="B77" s="25" t="s">
        <v>104</v>
      </c>
      <c r="C77" s="5" t="s">
        <v>1</v>
      </c>
      <c r="E77" s="26" t="s">
        <v>169</v>
      </c>
      <c r="F77" s="36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8">
        <f t="shared" si="4"/>
        <v>0</v>
      </c>
    </row>
    <row r="78" spans="2:16" ht="19.5" customHeight="1">
      <c r="B78" s="25" t="s">
        <v>105</v>
      </c>
      <c r="C78" s="5" t="s">
        <v>1</v>
      </c>
      <c r="E78" s="26" t="s">
        <v>170</v>
      </c>
      <c r="F78" s="36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8">
        <f t="shared" si="4"/>
        <v>0</v>
      </c>
    </row>
    <row r="79" spans="2:16" ht="19.5" customHeight="1">
      <c r="B79" s="25" t="s">
        <v>106</v>
      </c>
      <c r="C79" s="5" t="s">
        <v>1</v>
      </c>
      <c r="E79" s="26" t="s">
        <v>171</v>
      </c>
      <c r="F79" s="36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8">
        <f t="shared" si="4"/>
        <v>0</v>
      </c>
    </row>
    <row r="80" spans="2:16" ht="19.5" customHeight="1">
      <c r="B80" s="25" t="s">
        <v>107</v>
      </c>
      <c r="C80" s="5" t="s">
        <v>1</v>
      </c>
      <c r="E80" s="26" t="s">
        <v>172</v>
      </c>
      <c r="F80" s="36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8">
        <f t="shared" si="4"/>
        <v>0</v>
      </c>
    </row>
    <row r="81" spans="2:16" ht="19.5" customHeight="1">
      <c r="B81" s="25" t="s">
        <v>108</v>
      </c>
      <c r="C81" s="5" t="s">
        <v>1</v>
      </c>
      <c r="E81" s="26" t="s">
        <v>173</v>
      </c>
      <c r="F81" s="36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8">
        <f t="shared" si="4"/>
        <v>0</v>
      </c>
    </row>
    <row r="82" spans="2:16" ht="19.5" customHeight="1">
      <c r="B82" s="25" t="s">
        <v>109</v>
      </c>
      <c r="C82" s="5" t="s">
        <v>1</v>
      </c>
      <c r="E82" s="26" t="s">
        <v>129</v>
      </c>
      <c r="F82" s="36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8">
        <f>O82+N82+M82+L82+K82+J82+I82+H82+G82+F82</f>
        <v>0</v>
      </c>
    </row>
    <row r="83" spans="2:16" ht="19.5" customHeight="1">
      <c r="B83" s="25" t="s">
        <v>110</v>
      </c>
      <c r="C83" s="5" t="s">
        <v>1</v>
      </c>
      <c r="E83" s="26" t="s">
        <v>174</v>
      </c>
      <c r="F83" s="36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8">
        <f>O83+N83+M83+L83+K83+J83+I83+H83+G83+F83</f>
        <v>0</v>
      </c>
    </row>
    <row r="84" spans="2:16" ht="19.5" customHeight="1">
      <c r="B84" s="25" t="s">
        <v>111</v>
      </c>
      <c r="C84" s="5" t="s">
        <v>1</v>
      </c>
      <c r="E84" s="26" t="s">
        <v>175</v>
      </c>
      <c r="F84" s="36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8">
        <f>O84+N84+M84+L84+K84+J84+I84+H84+G84+F84</f>
        <v>0</v>
      </c>
    </row>
    <row r="85" spans="2:16" ht="19.5" customHeight="1">
      <c r="B85" s="25" t="s">
        <v>112</v>
      </c>
      <c r="C85" s="5" t="s">
        <v>1</v>
      </c>
      <c r="E85" s="26" t="s">
        <v>176</v>
      </c>
      <c r="F85" s="36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8">
        <f>O85+N85+M85+L85+K85+J85+I85+H85+G85+F85</f>
        <v>0</v>
      </c>
    </row>
    <row r="86" spans="1:16" ht="18.75" customHeight="1" hidden="1">
      <c r="A86" s="5" t="s">
        <v>37</v>
      </c>
      <c r="B86" s="25" t="s">
        <v>1</v>
      </c>
      <c r="C86" s="5" t="s">
        <v>1</v>
      </c>
      <c r="E86" s="27" t="s">
        <v>1</v>
      </c>
      <c r="F86" s="39" t="s">
        <v>1</v>
      </c>
      <c r="G86" s="40" t="s">
        <v>1</v>
      </c>
      <c r="H86" s="40" t="s">
        <v>1</v>
      </c>
      <c r="I86" s="40" t="s">
        <v>1</v>
      </c>
      <c r="J86" s="40" t="s">
        <v>1</v>
      </c>
      <c r="K86" s="40" t="s">
        <v>1</v>
      </c>
      <c r="L86" s="40" t="s">
        <v>1</v>
      </c>
      <c r="M86" s="40" t="s">
        <v>1</v>
      </c>
      <c r="N86" s="40" t="s">
        <v>1</v>
      </c>
      <c r="O86" s="40" t="s">
        <v>1</v>
      </c>
      <c r="P86" s="41" t="s">
        <v>1</v>
      </c>
    </row>
    <row r="87" spans="1:16" ht="11.25" customHeight="1">
      <c r="A87" s="10" t="s">
        <v>37</v>
      </c>
      <c r="B87" s="28" t="s">
        <v>1</v>
      </c>
      <c r="C87" s="10" t="s">
        <v>1</v>
      </c>
      <c r="E87" s="29" t="s">
        <v>1</v>
      </c>
      <c r="F87" s="42" t="s">
        <v>1</v>
      </c>
      <c r="G87" s="42" t="s">
        <v>1</v>
      </c>
      <c r="H87" s="42" t="s">
        <v>1</v>
      </c>
      <c r="I87" s="42" t="s">
        <v>1</v>
      </c>
      <c r="J87" s="42" t="s">
        <v>1</v>
      </c>
      <c r="K87" s="42" t="s">
        <v>1</v>
      </c>
      <c r="L87" s="42" t="s">
        <v>1</v>
      </c>
      <c r="M87" s="42" t="s">
        <v>1</v>
      </c>
      <c r="N87" s="42" t="s">
        <v>1</v>
      </c>
      <c r="O87" s="42" t="s">
        <v>1</v>
      </c>
      <c r="P87" s="42" t="s">
        <v>1</v>
      </c>
    </row>
    <row r="88" spans="1:16" ht="24.75" customHeight="1">
      <c r="A88" s="30" t="s">
        <v>1</v>
      </c>
      <c r="B88" s="31" t="s">
        <v>38</v>
      </c>
      <c r="C88" s="32" t="s">
        <v>1</v>
      </c>
      <c r="D88" s="32" t="s">
        <v>1</v>
      </c>
      <c r="E88" s="33" t="s">
        <v>39</v>
      </c>
      <c r="F88" s="43">
        <v>113710389566</v>
      </c>
      <c r="G88" s="44">
        <v>16973473440</v>
      </c>
      <c r="H88" s="44">
        <v>19907622484</v>
      </c>
      <c r="I88" s="44">
        <v>28064262810</v>
      </c>
      <c r="J88" s="44">
        <v>361076000</v>
      </c>
      <c r="K88" s="44">
        <v>4680993200</v>
      </c>
      <c r="L88" s="44">
        <v>17426908030</v>
      </c>
      <c r="M88" s="44">
        <v>4174573900</v>
      </c>
      <c r="N88" s="45">
        <v>33467848900</v>
      </c>
      <c r="O88" s="46">
        <v>67881530000</v>
      </c>
      <c r="P88" s="47">
        <f>SUM($F$88:$O$88)</f>
        <v>306648678330</v>
      </c>
    </row>
    <row r="89" spans="1:16" ht="24.75" customHeight="1">
      <c r="A89" s="30" t="s">
        <v>1</v>
      </c>
      <c r="B89" s="31" t="s">
        <v>40</v>
      </c>
      <c r="C89" s="32" t="s">
        <v>1</v>
      </c>
      <c r="D89" s="32" t="s">
        <v>1</v>
      </c>
      <c r="E89" s="33" t="s">
        <v>41</v>
      </c>
      <c r="F89" s="43">
        <v>3532383530</v>
      </c>
      <c r="G89" s="44">
        <v>33545500</v>
      </c>
      <c r="H89" s="44">
        <v>1045819850</v>
      </c>
      <c r="I89" s="44">
        <v>7358855020</v>
      </c>
      <c r="J89" s="44">
        <v>34169200</v>
      </c>
      <c r="K89" s="44">
        <v>64150000</v>
      </c>
      <c r="L89" s="44">
        <v>1037067000</v>
      </c>
      <c r="M89" s="44">
        <v>1267967000</v>
      </c>
      <c r="N89" s="45">
        <v>12177649400</v>
      </c>
      <c r="O89" s="48">
        <v>47086000</v>
      </c>
      <c r="P89" s="47">
        <f>SUM($F$89:$O$89)</f>
        <v>26598692500</v>
      </c>
    </row>
    <row r="90" spans="1:16" ht="24.75" customHeight="1">
      <c r="A90" s="30" t="s">
        <v>1</v>
      </c>
      <c r="B90" s="31" t="s">
        <v>42</v>
      </c>
      <c r="C90" s="32" t="s">
        <v>1</v>
      </c>
      <c r="D90" s="32" t="s">
        <v>1</v>
      </c>
      <c r="E90" s="33" t="s">
        <v>43</v>
      </c>
      <c r="F90" s="43">
        <v>324506200</v>
      </c>
      <c r="G90" s="44">
        <v>1280000</v>
      </c>
      <c r="H90" s="44">
        <v>37993000</v>
      </c>
      <c r="I90" s="44">
        <v>1503395300</v>
      </c>
      <c r="J90" s="44">
        <v>0</v>
      </c>
      <c r="K90" s="44">
        <v>0</v>
      </c>
      <c r="L90" s="44">
        <v>0</v>
      </c>
      <c r="M90" s="44">
        <v>35330500</v>
      </c>
      <c r="N90" s="45">
        <v>0</v>
      </c>
      <c r="O90" s="48">
        <v>0</v>
      </c>
      <c r="P90" s="47">
        <f>SUM($F$90:$O$90)</f>
        <v>1902505000</v>
      </c>
    </row>
    <row r="91" spans="1:16" ht="24.75" customHeight="1">
      <c r="A91" s="30" t="s">
        <v>44</v>
      </c>
      <c r="B91" s="31" t="s">
        <v>1</v>
      </c>
      <c r="C91" s="32" t="s">
        <v>1</v>
      </c>
      <c r="D91" s="32" t="s">
        <v>1</v>
      </c>
      <c r="E91" s="33" t="s">
        <v>45</v>
      </c>
      <c r="F91" s="43">
        <f aca="true" t="shared" si="5" ref="F91:O91">F90+F89+F88</f>
        <v>117567279296</v>
      </c>
      <c r="G91" s="44">
        <f t="shared" si="5"/>
        <v>17008298940</v>
      </c>
      <c r="H91" s="44">
        <f t="shared" si="5"/>
        <v>20991435334</v>
      </c>
      <c r="I91" s="44">
        <f t="shared" si="5"/>
        <v>36926513130</v>
      </c>
      <c r="J91" s="44">
        <f t="shared" si="5"/>
        <v>395245200</v>
      </c>
      <c r="K91" s="44">
        <f t="shared" si="5"/>
        <v>4745143200</v>
      </c>
      <c r="L91" s="44">
        <f t="shared" si="5"/>
        <v>18463975030</v>
      </c>
      <c r="M91" s="44">
        <f t="shared" si="5"/>
        <v>5477871400</v>
      </c>
      <c r="N91" s="44">
        <f t="shared" si="5"/>
        <v>45645498300</v>
      </c>
      <c r="O91" s="46">
        <f t="shared" si="5"/>
        <v>67928616000</v>
      </c>
      <c r="P91" s="47">
        <f>SUM($F$91:$O$91)</f>
        <v>335149875830</v>
      </c>
    </row>
    <row r="92" spans="1:17" ht="24.75" customHeight="1">
      <c r="A92" s="3" t="s">
        <v>46</v>
      </c>
      <c r="B92" s="28" t="s">
        <v>1</v>
      </c>
      <c r="C92" s="32" t="s">
        <v>1</v>
      </c>
      <c r="D92" s="32" t="s">
        <v>1</v>
      </c>
      <c r="E92" s="33" t="s">
        <v>47</v>
      </c>
      <c r="F92" s="43">
        <v>21476228500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6">
        <v>0</v>
      </c>
      <c r="P92" s="49">
        <f>SUM($F$92:$O$92)</f>
        <v>21476228500</v>
      </c>
      <c r="Q92" s="34" t="s">
        <v>1</v>
      </c>
    </row>
    <row r="93" spans="1:17" ht="24.75" customHeight="1">
      <c r="A93" s="3" t="s">
        <v>48</v>
      </c>
      <c r="B93" s="28" t="s">
        <v>1</v>
      </c>
      <c r="C93" s="32" t="s">
        <v>1</v>
      </c>
      <c r="D93" s="32" t="s">
        <v>1</v>
      </c>
      <c r="E93" s="33" t="s">
        <v>49</v>
      </c>
      <c r="F93" s="43">
        <v>45448000</v>
      </c>
      <c r="G93" s="44">
        <v>0</v>
      </c>
      <c r="H93" s="44">
        <v>0</v>
      </c>
      <c r="I93" s="44">
        <v>1055592000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6">
        <v>0</v>
      </c>
      <c r="P93" s="50">
        <f>SUM($F$93:$O$93)</f>
        <v>1101040000</v>
      </c>
      <c r="Q93" s="34" t="s">
        <v>1</v>
      </c>
    </row>
    <row r="94" spans="1:16" ht="33.75" customHeight="1" hidden="1">
      <c r="A94" s="3" t="s">
        <v>44</v>
      </c>
      <c r="B94" s="28" t="s">
        <v>1</v>
      </c>
      <c r="C94" s="32" t="s">
        <v>1</v>
      </c>
      <c r="D94" s="32" t="s">
        <v>1</v>
      </c>
      <c r="E94" s="35" t="s">
        <v>50</v>
      </c>
      <c r="F94" s="43">
        <f aca="true" t="shared" si="6" ref="F94:P94">F91-F92</f>
        <v>96091050796</v>
      </c>
      <c r="G94" s="44">
        <f t="shared" si="6"/>
        <v>17008298940</v>
      </c>
      <c r="H94" s="44">
        <f t="shared" si="6"/>
        <v>20991435334</v>
      </c>
      <c r="I94" s="44">
        <f t="shared" si="6"/>
        <v>36926513130</v>
      </c>
      <c r="J94" s="44">
        <f t="shared" si="6"/>
        <v>395245200</v>
      </c>
      <c r="K94" s="44">
        <f t="shared" si="6"/>
        <v>4745143200</v>
      </c>
      <c r="L94" s="44">
        <f t="shared" si="6"/>
        <v>18463975030</v>
      </c>
      <c r="M94" s="44">
        <f t="shared" si="6"/>
        <v>5477871400</v>
      </c>
      <c r="N94" s="44">
        <f t="shared" si="6"/>
        <v>45645498300</v>
      </c>
      <c r="O94" s="46">
        <f t="shared" si="6"/>
        <v>67928616000</v>
      </c>
      <c r="P94" s="47">
        <f t="shared" si="6"/>
        <v>313673647330</v>
      </c>
    </row>
    <row r="95" spans="1:16" ht="31.5" customHeight="1">
      <c r="A95" s="31" t="s">
        <v>44</v>
      </c>
      <c r="B95" s="28" t="s">
        <v>1</v>
      </c>
      <c r="C95" s="32" t="s">
        <v>1</v>
      </c>
      <c r="D95" s="32" t="s">
        <v>1</v>
      </c>
      <c r="E95" s="35" t="s">
        <v>51</v>
      </c>
      <c r="F95" s="43">
        <f aca="true" t="shared" si="7" ref="F95:P95">F91-(F92+F93)</f>
        <v>96045602796</v>
      </c>
      <c r="G95" s="44">
        <f t="shared" si="7"/>
        <v>17008298940</v>
      </c>
      <c r="H95" s="44">
        <f t="shared" si="7"/>
        <v>20991435334</v>
      </c>
      <c r="I95" s="44">
        <f t="shared" si="7"/>
        <v>35870921130</v>
      </c>
      <c r="J95" s="44">
        <f t="shared" si="7"/>
        <v>395245200</v>
      </c>
      <c r="K95" s="44">
        <f t="shared" si="7"/>
        <v>4745143200</v>
      </c>
      <c r="L95" s="44">
        <f t="shared" si="7"/>
        <v>18463975030</v>
      </c>
      <c r="M95" s="44">
        <f t="shared" si="7"/>
        <v>5477871400</v>
      </c>
      <c r="N95" s="44">
        <f t="shared" si="7"/>
        <v>45645498300</v>
      </c>
      <c r="O95" s="46">
        <f t="shared" si="7"/>
        <v>67928616000</v>
      </c>
      <c r="P95" s="47">
        <f t="shared" si="7"/>
        <v>312572607330</v>
      </c>
    </row>
    <row r="96" spans="1:3" ht="30" customHeight="1">
      <c r="A96" s="4" t="s">
        <v>1</v>
      </c>
      <c r="B96" s="28" t="s">
        <v>1</v>
      </c>
      <c r="C96" s="4" t="s">
        <v>1</v>
      </c>
    </row>
    <row r="97" ht="30" customHeight="1" hidden="1">
      <c r="B97" s="28" t="s">
        <v>1</v>
      </c>
    </row>
    <row r="98" ht="30" customHeight="1" hidden="1">
      <c r="B98" s="28" t="s">
        <v>1</v>
      </c>
    </row>
    <row r="99" ht="30" customHeight="1" hidden="1">
      <c r="B99" s="28" t="s">
        <v>1</v>
      </c>
    </row>
    <row r="100" ht="30" customHeight="1" hidden="1">
      <c r="B100" s="28" t="s">
        <v>1</v>
      </c>
    </row>
    <row r="101" ht="30" customHeight="1">
      <c r="B101" s="28" t="s">
        <v>1</v>
      </c>
    </row>
    <row r="102" ht="30" customHeight="1">
      <c r="B102" s="28" t="s">
        <v>1</v>
      </c>
    </row>
    <row r="103" ht="30" customHeight="1">
      <c r="B103" s="28" t="s">
        <v>1</v>
      </c>
    </row>
    <row r="104" ht="30" customHeight="1">
      <c r="B104" s="28" t="s">
        <v>1</v>
      </c>
    </row>
    <row r="105" ht="30" customHeight="1">
      <c r="B105" s="28" t="s">
        <v>1</v>
      </c>
    </row>
    <row r="106" ht="34.5" customHeight="1">
      <c r="B106" s="28" t="s">
        <v>1</v>
      </c>
    </row>
    <row r="107" ht="15">
      <c r="B107" s="28" t="s">
        <v>1</v>
      </c>
    </row>
    <row r="108" ht="15">
      <c r="B108" s="28" t="s">
        <v>1</v>
      </c>
    </row>
    <row r="109" ht="15">
      <c r="B109" s="28" t="s">
        <v>1</v>
      </c>
    </row>
    <row r="110" ht="15">
      <c r="B110" s="28" t="s">
        <v>1</v>
      </c>
    </row>
    <row r="111" ht="15">
      <c r="B111" s="28" t="s">
        <v>1</v>
      </c>
    </row>
    <row r="112" ht="15">
      <c r="B112" s="28" t="s">
        <v>1</v>
      </c>
    </row>
    <row r="113" ht="15">
      <c r="B113" s="28" t="s">
        <v>1</v>
      </c>
    </row>
    <row r="114" ht="15">
      <c r="B114" s="28" t="s">
        <v>1</v>
      </c>
    </row>
    <row r="115" ht="15">
      <c r="B115" s="28" t="s">
        <v>1</v>
      </c>
    </row>
    <row r="116" ht="30" customHeight="1">
      <c r="B116" s="28" t="s">
        <v>1</v>
      </c>
    </row>
    <row r="117" ht="30" customHeight="1">
      <c r="B117" s="28" t="s">
        <v>1</v>
      </c>
    </row>
    <row r="118" ht="30" customHeight="1">
      <c r="B118" s="28" t="s">
        <v>1</v>
      </c>
    </row>
    <row r="119" ht="30" customHeight="1">
      <c r="B119" s="28" t="s">
        <v>1</v>
      </c>
    </row>
    <row r="120" ht="30" customHeight="1">
      <c r="B120" s="28" t="s">
        <v>1</v>
      </c>
    </row>
    <row r="121" ht="30" customHeight="1">
      <c r="B121" s="28" t="s">
        <v>1</v>
      </c>
    </row>
    <row r="122" ht="30" customHeight="1">
      <c r="B122" s="31" t="s">
        <v>1</v>
      </c>
    </row>
    <row r="123" ht="30" customHeight="1">
      <c r="B123" s="28" t="s">
        <v>1</v>
      </c>
    </row>
    <row r="124" ht="30" customHeight="1">
      <c r="B124" s="31" t="s">
        <v>1</v>
      </c>
    </row>
    <row r="125" ht="30" customHeight="1">
      <c r="B125" s="31" t="s">
        <v>1</v>
      </c>
    </row>
    <row r="126" ht="30" customHeight="1">
      <c r="B126" s="31" t="s">
        <v>1</v>
      </c>
    </row>
    <row r="127" ht="34.5" customHeight="1">
      <c r="B127" s="28" t="s">
        <v>1</v>
      </c>
    </row>
    <row r="128" ht="15">
      <c r="B128" s="28" t="s">
        <v>1</v>
      </c>
    </row>
    <row r="129" ht="15">
      <c r="B129" s="28" t="s">
        <v>1</v>
      </c>
    </row>
    <row r="130" ht="15">
      <c r="B130" s="28" t="s">
        <v>1</v>
      </c>
    </row>
    <row r="131" ht="15">
      <c r="B131" s="28" t="s">
        <v>1</v>
      </c>
    </row>
    <row r="132" ht="15">
      <c r="B132" s="28" t="s">
        <v>1</v>
      </c>
    </row>
    <row r="133" ht="15">
      <c r="B133" s="28" t="s">
        <v>1</v>
      </c>
    </row>
    <row r="134" ht="15">
      <c r="B134" s="28" t="s">
        <v>1</v>
      </c>
    </row>
    <row r="135" ht="15">
      <c r="B135" s="28" t="s">
        <v>1</v>
      </c>
    </row>
    <row r="136" ht="15">
      <c r="B136" s="28" t="s">
        <v>1</v>
      </c>
    </row>
  </sheetData>
  <sheetProtection/>
  <mergeCells count="5">
    <mergeCell ref="P15:P16"/>
    <mergeCell ref="E10:P10"/>
    <mergeCell ref="E12:P12"/>
    <mergeCell ref="E11:Q11"/>
    <mergeCell ref="E15:E16"/>
  </mergeCells>
  <printOptions horizontalCentered="1" verticalCentered="1"/>
  <pageMargins left="0.45" right="0.35433070866141736" top="0.31496062992125984" bottom="0.35433070866141736" header="0.15748031496062992" footer="0.15748031496062992"/>
  <pageSetup firstPageNumber="1" useFirstPageNumber="1" fitToHeight="1" fitToWidth="1" horizontalDpi="300" verticalDpi="300" orientation="landscape" paperSize="9" scale="33" r:id="rId1"/>
  <rowBreaks count="3" manualBreakCount="3">
    <brk id="86" max="255" man="1"/>
    <brk id="107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ŞEN</dc:creator>
  <cp:keywords/>
  <dc:description/>
  <cp:lastModifiedBy>Ali  RENÇBER</cp:lastModifiedBy>
  <cp:lastPrinted>2019-02-19T14:04:20Z</cp:lastPrinted>
  <dcterms:created xsi:type="dcterms:W3CDTF">2019-02-18T08:27:10Z</dcterms:created>
  <dcterms:modified xsi:type="dcterms:W3CDTF">2019-02-19T14:04:26Z</dcterms:modified>
  <cp:category/>
  <cp:version/>
  <cp:contentType/>
  <cp:contentStatus/>
</cp:coreProperties>
</file>