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3" sheetId="1" r:id="rId1"/>
    <sheet name="2014" sheetId="2" r:id="rId2"/>
    <sheet name="2015" sheetId="3" r:id="rId3"/>
  </sheets>
  <definedNames>
    <definedName name="Asama" localSheetId="0">'2013'!$B$2</definedName>
    <definedName name="Asama" localSheetId="1">'2014'!$B$2</definedName>
    <definedName name="Asama" localSheetId="2">'2015'!$B$2</definedName>
    <definedName name="Asama">#REF!</definedName>
    <definedName name="AsamaAd" localSheetId="0">'2013'!$C$2</definedName>
    <definedName name="AsamaAd" localSheetId="1">'2014'!$C$2</definedName>
    <definedName name="AsamaAd" localSheetId="2">'2015'!$C$2</definedName>
    <definedName name="AsamaAd">#REF!</definedName>
    <definedName name="AyAd" localSheetId="0">'2013'!$C$4</definedName>
    <definedName name="AyAd" localSheetId="1">'2014'!$C$4</definedName>
    <definedName name="AyAd" localSheetId="2">'2015'!$C$4</definedName>
    <definedName name="AyAd">#REF!</definedName>
    <definedName name="AyNo" localSheetId="0">'2013'!$B$4</definedName>
    <definedName name="AyNo" localSheetId="1">'2014'!$B$4</definedName>
    <definedName name="AyNo" localSheetId="2">'2015'!$B$4</definedName>
    <definedName name="AyNo">#REF!</definedName>
    <definedName name="ButceYil" localSheetId="0">'2013'!$B$1</definedName>
    <definedName name="ButceYil" localSheetId="1">'2014'!$B$1</definedName>
    <definedName name="ButceYil" localSheetId="2">'2015'!$B$1</definedName>
    <definedName name="ButceYil">#REF!</definedName>
    <definedName name="SatirBaslik" localSheetId="0">'2013'!$A$15:$B$21</definedName>
    <definedName name="SatirBaslik" localSheetId="1">'2014'!$A$15:$B$21</definedName>
    <definedName name="SatirBaslik" localSheetId="2">'2015'!$A$15:$B$21</definedName>
    <definedName name="SatirBaslik">#REF!</definedName>
    <definedName name="SutunBaslik" localSheetId="0">'2013'!$D$1:$N$5</definedName>
    <definedName name="SutunBaslik" localSheetId="1">'2014'!$D$1:$N$5</definedName>
    <definedName name="SutunBaslik" localSheetId="2">'2015'!$D$1:$N$5</definedName>
    <definedName name="SutunBaslik">#REF!</definedName>
    <definedName name="TeklifYil" localSheetId="0">'2013'!$B$5</definedName>
    <definedName name="TeklifYil" localSheetId="1">'2014'!$B$5</definedName>
    <definedName name="TeklifYil" localSheetId="2">'2015'!$B$5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<sst xmlns="http://schemas.openxmlformats.org/spreadsheetml/2006/main" count="1010" uniqueCount="136">
  <si>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</si>
  <si>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</si>
  <si>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</si>
  <si>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</si>
  <si>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</si>
  <si>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</si>
  <si>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</si>
  <si>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</si>
  <si>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</si>
  <si>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</si>
  <si>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</si>
  <si>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</si>
  <si>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</si>
  <si>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</si>
  <si>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</si>
  <si>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</si>
  <si>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</si>
  <si>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</si>
  <si>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</si>
  <si>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</si>
  <si>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</si>
  <si>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</si>
  <si>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</si>
  <si>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(EKONOMİK SINIFLANDIRMA)</t>
  </si>
  <si>
    <t>KURUMLAR</t>
  </si>
  <si>
    <t>FAİZ GİDERLERİ</t>
  </si>
  <si>
    <t>CARİ TRANSFER</t>
  </si>
  <si>
    <t>SERMAYE GİDERİ</t>
  </si>
  <si>
    <t>BORÇ VERME</t>
  </si>
  <si>
    <t>YEDEK ÖDENEK</t>
  </si>
  <si>
    <t>TOPLAM</t>
  </si>
  <si>
    <t>KURKOD</t>
  </si>
  <si>
    <t>X</t>
  </si>
  <si>
    <t>2013</t>
  </si>
  <si>
    <t>10</t>
  </si>
  <si>
    <t>Tasarı</t>
  </si>
  <si>
    <t>3</t>
  </si>
  <si>
    <t>Ekim</t>
  </si>
  <si>
    <t>13</t>
  </si>
  <si>
    <t>23</t>
  </si>
  <si>
    <t>CUMHURBAŞKANLIĞI</t>
  </si>
  <si>
    <t>PERSONEL GİDERLERİ</t>
  </si>
  <si>
    <t>SOS. GÜV. DEV. PRİMİ GİD.</t>
  </si>
  <si>
    <t>MAL VE HİZMET ALIM GİDERLERİ</t>
  </si>
  <si>
    <t>SERMAYE TRANSFERİ</t>
  </si>
  <si>
    <t>38/40</t>
  </si>
  <si>
    <t>YÜKSEKÖĞRETİM KURUMLARI</t>
  </si>
  <si>
    <t>40/42</t>
  </si>
  <si>
    <t>DİĞER ÖZEL BÜTÇELİ KURULUŞLAR</t>
  </si>
  <si>
    <t>ÖZEL BÜTÇELİ KURUMLAR TOPLAMI</t>
  </si>
  <si>
    <t>(II) SAYILI CETVEL -ÖZEL BÜTÇELİ DİĞER İDARELER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</si>
  <si>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</si>
  <si>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</si>
  <si>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</si>
  <si>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</si>
  <si>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</si>
  <si>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</si>
  <si>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</si>
  <si>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</si>
  <si>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</si>
  <si>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</si>
  <si>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</si>
  <si>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</si>
  <si>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</si>
  <si>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</si>
  <si>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</si>
  <si>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</si>
  <si>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</si>
  <si>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</si>
  <si>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</si>
  <si>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</si>
  <si>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</si>
  <si>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</si>
  <si>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</si>
  <si>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</si>
  <si>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</si>
  <si>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</si>
  <si>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</si>
  <si>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</si>
  <si>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</si>
  <si>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</si>
  <si>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</si>
  <si>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</si>
  <si>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</si>
  <si>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</si>
  <si>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</si>
  <si>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</si>
  <si>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</si>
  <si>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</si>
  <si>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</si>
  <si>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</si>
  <si>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</si>
  <si>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</si>
  <si>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</si>
  <si>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</si>
  <si>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</si>
  <si>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</si>
  <si>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</si>
  <si>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</si>
  <si>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</si>
  <si>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</si>
  <si>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</si>
  <si>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</si>
  <si>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</si>
  <si>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</si>
  <si>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</si>
  <si>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</si>
  <si>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</si>
  <si>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</si>
  <si>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</si>
  <si>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</si>
  <si>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</si>
  <si>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</si>
  <si>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</si>
  <si>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</si>
  <si>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</si>
  <si>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</si>
  <si>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</si>
  <si>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</si>
  <si>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</si>
  <si>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</si>
  <si>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</si>
  <si>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</si>
  <si>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</si>
  <si>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</si>
  <si>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</si>
  <si>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</si>
  <si>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</si>
  <si>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</si>
  <si>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</si>
  <si>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</si>
  <si>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2014</t>
  </si>
  <si>
    <t>2015</t>
  </si>
  <si>
    <t xml:space="preserve">2013 YILI MERKEZİ YÖNETİM BÜTÇE KANUNU İCMALİ </t>
  </si>
  <si>
    <t>(II) SAYILI CETVEL -ÖZEL BÜTÇELİ DİĞER İDARELER 2014 YILI BÜTÇE GİDER TAHMİNLERİ</t>
  </si>
  <si>
    <t xml:space="preserve">(II) SAYILI CETVEL -ÖZEL BÜTÇELİ DİĞER İDARELER 2015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</si>
</sst>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1">
    <font>
      <sz val="10"/>
      <name val="Arial Tur"/>
      <family val="0"/>
    </font>
    <font>
      <sz val="10"/>
      <name val="Arial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3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2"/>
      <name val="Arial Tur"/>
      <family val="0"/>
    </font>
    <font>
      <sz val="10"/>
      <color indexed="8"/>
      <name val="Arial"/>
      <family val="0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21" borderId="6" applyNumberFormat="0" applyAlignment="0" applyProtection="0"/>
    <xf numFmtId="0" fontId="45" fillId="23" borderId="7" applyNumberFormat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8" applyNumberFormat="0" applyFont="0" applyAlignment="0" applyProtection="0"/>
    <xf numFmtId="0" fontId="4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6" fillId="3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15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zoomScalePageLayoutView="0" workbookViewId="0" topLeftCell="E9">
      <selection activeCell="I94" sqref="I94"/>
    </sheetView>
  </sheetViews>
  <sheetFormatPr defaultColWidth="9.00390625" defaultRowHeight="12.75"/>
  <cols>
    <col min="1" max="3" width="9.125" style="18" hidden="1" customWidth="1"/>
    <col min="4" max="4" width="14.75390625" style="18" hidden="1" customWidth="1"/>
    <col min="5" max="5" width="70.75390625" style="18" bestFit="1" customWidth="1"/>
    <col min="6" max="6" width="20.875" style="18" customWidth="1"/>
    <col min="7" max="8" width="18.75390625" style="18" bestFit="1" customWidth="1"/>
    <col min="9" max="9" width="17.75390625" style="18" bestFit="1" customWidth="1"/>
    <col min="10" max="10" width="18.75390625" style="18" bestFit="1" customWidth="1"/>
    <col min="11" max="11" width="20.875" style="18" customWidth="1"/>
    <col min="12" max="13" width="18.75390625" style="18" bestFit="1" customWidth="1"/>
    <col min="14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3" t="s">
        <v>0</v>
      </c>
      <c r="B1" s="14" t="s">
        <v>33</v>
      </c>
      <c r="C1" s="15" t="s">
        <v>1</v>
      </c>
      <c r="D1" s="16" t="s">
        <v>2</v>
      </c>
      <c r="E1" s="17" t="s">
        <v>3</v>
      </c>
      <c r="F1" s="17" t="s">
        <v>4</v>
      </c>
      <c r="G1" s="17" t="s">
        <v>4</v>
      </c>
      <c r="H1" s="17" t="s">
        <v>4</v>
      </c>
      <c r="I1" s="17" t="s">
        <v>4</v>
      </c>
      <c r="J1" s="17" t="s">
        <v>4</v>
      </c>
      <c r="K1" s="17" t="s">
        <v>4</v>
      </c>
      <c r="L1" s="17" t="s">
        <v>4</v>
      </c>
      <c r="M1" s="17" t="s">
        <v>4</v>
      </c>
      <c r="N1" s="17" t="s">
        <v>4</v>
      </c>
      <c r="O1" s="35" t="s">
        <v>5</v>
      </c>
    </row>
    <row r="2" spans="1:15" ht="12.75" hidden="1">
      <c r="A2" s="19" t="s">
        <v>6</v>
      </c>
      <c r="B2" s="14" t="s">
        <v>36</v>
      </c>
      <c r="C2" s="15" t="s">
        <v>35</v>
      </c>
      <c r="D2" s="16" t="s">
        <v>7</v>
      </c>
      <c r="E2" s="20" t="str">
        <f aca="true" t="shared" si="0" ref="E2:N2">ButceYil</f>
        <v>2013</v>
      </c>
      <c r="F2" s="20" t="str">
        <f t="shared" si="0"/>
        <v>2013</v>
      </c>
      <c r="G2" s="20" t="str">
        <f t="shared" si="0"/>
        <v>2013</v>
      </c>
      <c r="H2" s="20" t="str">
        <f t="shared" si="0"/>
        <v>2013</v>
      </c>
      <c r="I2" s="20" t="str">
        <f t="shared" si="0"/>
        <v>2013</v>
      </c>
      <c r="J2" s="20" t="str">
        <f t="shared" si="0"/>
        <v>2013</v>
      </c>
      <c r="K2" s="20" t="str">
        <f t="shared" si="0"/>
        <v>2013</v>
      </c>
      <c r="L2" s="20" t="str">
        <f t="shared" si="0"/>
        <v>2013</v>
      </c>
      <c r="M2" s="20" t="str">
        <f t="shared" si="0"/>
        <v>2013</v>
      </c>
      <c r="N2" s="20" t="str">
        <f t="shared" si="0"/>
        <v>2013</v>
      </c>
      <c r="O2" s="36" t="s">
        <v>1</v>
      </c>
    </row>
    <row r="3" spans="1:15" ht="12.75" hidden="1">
      <c r="A3" s="19" t="s">
        <v>1</v>
      </c>
      <c r="B3" s="14" t="s">
        <v>1</v>
      </c>
      <c r="C3" s="15" t="s">
        <v>1</v>
      </c>
      <c r="D3" s="16" t="s">
        <v>8</v>
      </c>
      <c r="E3" s="20" t="s">
        <v>1</v>
      </c>
      <c r="F3" s="20" t="str">
        <f aca="true" t="shared" si="1" ref="F3:N3">ButceYil</f>
        <v>2013</v>
      </c>
      <c r="G3" s="20" t="str">
        <f t="shared" si="1"/>
        <v>2013</v>
      </c>
      <c r="H3" s="20" t="str">
        <f t="shared" si="1"/>
        <v>2013</v>
      </c>
      <c r="I3" s="20" t="str">
        <f t="shared" si="1"/>
        <v>2013</v>
      </c>
      <c r="J3" s="20" t="str">
        <f t="shared" si="1"/>
        <v>2013</v>
      </c>
      <c r="K3" s="20" t="str">
        <f t="shared" si="1"/>
        <v>2013</v>
      </c>
      <c r="L3" s="20" t="str">
        <f t="shared" si="1"/>
        <v>2013</v>
      </c>
      <c r="M3" s="20" t="str">
        <f t="shared" si="1"/>
        <v>2013</v>
      </c>
      <c r="N3" s="20" t="str">
        <f t="shared" si="1"/>
        <v>2013</v>
      </c>
      <c r="O3" s="36" t="s">
        <v>1</v>
      </c>
    </row>
    <row r="4" spans="1:15" ht="12.75" hidden="1">
      <c r="A4" s="19" t="s">
        <v>9</v>
      </c>
      <c r="B4" s="14" t="s">
        <v>34</v>
      </c>
      <c r="C4" s="15" t="s">
        <v>37</v>
      </c>
      <c r="D4" s="16" t="s">
        <v>10</v>
      </c>
      <c r="E4" s="20" t="s">
        <v>1</v>
      </c>
      <c r="F4" s="20" t="str">
        <f aca="true" t="shared" si="2" ref="F4:N4">Asama</f>
        <v>3</v>
      </c>
      <c r="G4" s="20" t="str">
        <f t="shared" si="2"/>
        <v>3</v>
      </c>
      <c r="H4" s="20" t="str">
        <f t="shared" si="2"/>
        <v>3</v>
      </c>
      <c r="I4" s="20" t="str">
        <f t="shared" si="2"/>
        <v>3</v>
      </c>
      <c r="J4" s="20" t="str">
        <f t="shared" si="2"/>
        <v>3</v>
      </c>
      <c r="K4" s="20" t="str">
        <f t="shared" si="2"/>
        <v>3</v>
      </c>
      <c r="L4" s="20" t="str">
        <f t="shared" si="2"/>
        <v>3</v>
      </c>
      <c r="M4" s="20" t="str">
        <f t="shared" si="2"/>
        <v>3</v>
      </c>
      <c r="N4" s="20" t="str">
        <f t="shared" si="2"/>
        <v>3</v>
      </c>
      <c r="O4" s="36" t="s">
        <v>1</v>
      </c>
    </row>
    <row r="5" spans="1:15" ht="12.75" hidden="1">
      <c r="A5" s="19" t="s">
        <v>11</v>
      </c>
      <c r="B5" s="22" t="s">
        <v>33</v>
      </c>
      <c r="C5" s="22" t="s">
        <v>1</v>
      </c>
      <c r="D5" s="16" t="s">
        <v>12</v>
      </c>
      <c r="E5" s="17" t="s">
        <v>1</v>
      </c>
      <c r="F5" s="37" t="s">
        <v>13</v>
      </c>
      <c r="G5" s="37" t="s">
        <v>14</v>
      </c>
      <c r="H5" s="37" t="s">
        <v>15</v>
      </c>
      <c r="I5" s="37" t="s">
        <v>16</v>
      </c>
      <c r="J5" s="37" t="s">
        <v>17</v>
      </c>
      <c r="K5" s="37" t="s">
        <v>18</v>
      </c>
      <c r="L5" s="37" t="s">
        <v>19</v>
      </c>
      <c r="M5" s="37" t="s">
        <v>20</v>
      </c>
      <c r="N5" s="37" t="s">
        <v>21</v>
      </c>
      <c r="O5" s="36" t="s">
        <v>1</v>
      </c>
    </row>
    <row r="6" spans="1:15" ht="12.75" hidden="1">
      <c r="A6" s="36" t="s">
        <v>1</v>
      </c>
      <c r="B6" s="36" t="s">
        <v>1</v>
      </c>
      <c r="C6" s="36" t="s">
        <v>1</v>
      </c>
      <c r="D6" s="38" t="s">
        <v>5</v>
      </c>
      <c r="E6" s="36" t="s">
        <v>1</v>
      </c>
      <c r="F6" s="36" t="s">
        <v>1</v>
      </c>
      <c r="G6" s="36" t="s">
        <v>1</v>
      </c>
      <c r="H6" s="36" t="s">
        <v>1</v>
      </c>
      <c r="I6" s="36" t="s">
        <v>1</v>
      </c>
      <c r="J6" s="36" t="s">
        <v>1</v>
      </c>
      <c r="K6" s="36" t="s">
        <v>1</v>
      </c>
      <c r="L6" s="36" t="s">
        <v>1</v>
      </c>
      <c r="M6" s="36" t="s">
        <v>1</v>
      </c>
      <c r="N6" s="36" t="s">
        <v>1</v>
      </c>
      <c r="O6" s="36" t="s">
        <v>1</v>
      </c>
    </row>
    <row r="7" spans="1:15" ht="12.75" hidden="1">
      <c r="A7" s="21" t="s">
        <v>22</v>
      </c>
      <c r="B7" s="36" t="s">
        <v>1</v>
      </c>
      <c r="C7" s="36" t="s">
        <v>1</v>
      </c>
      <c r="D7" s="36" t="s">
        <v>1</v>
      </c>
      <c r="E7" s="36" t="s">
        <v>1</v>
      </c>
      <c r="F7" s="36" t="s">
        <v>1</v>
      </c>
      <c r="G7" s="36" t="s">
        <v>1</v>
      </c>
      <c r="H7" s="36" t="s">
        <v>1</v>
      </c>
      <c r="I7" s="36" t="s">
        <v>1</v>
      </c>
      <c r="J7" s="36" t="s">
        <v>1</v>
      </c>
      <c r="K7" s="36" t="s">
        <v>1</v>
      </c>
      <c r="L7" s="36" t="s">
        <v>1</v>
      </c>
      <c r="M7" s="36" t="s">
        <v>1</v>
      </c>
      <c r="N7" s="36" t="s">
        <v>1</v>
      </c>
      <c r="O7" s="36" t="s">
        <v>1</v>
      </c>
    </row>
    <row r="8" spans="1:15" ht="12.75" customHeight="1" hidden="1">
      <c r="A8" s="22" t="s">
        <v>1</v>
      </c>
      <c r="B8" s="22" t="s">
        <v>1</v>
      </c>
      <c r="C8" s="22" t="s">
        <v>1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 t="s">
        <v>1</v>
      </c>
      <c r="M8" s="16" t="s">
        <v>1</v>
      </c>
      <c r="N8" s="16" t="s">
        <v>1</v>
      </c>
      <c r="O8" s="36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5" t="str">
        <f>TeklifYil&amp;"  "&amp;A7</f>
        <v>2013  YILI MERKEZİ YÖNETİM BÜTÇE KANUNU İCMALİ</v>
      </c>
      <c r="F9" s="45" t="s">
        <v>1</v>
      </c>
      <c r="G9" s="45" t="s">
        <v>1</v>
      </c>
      <c r="H9" s="45" t="s">
        <v>1</v>
      </c>
      <c r="I9" s="45" t="s">
        <v>1</v>
      </c>
      <c r="J9" s="45" t="s">
        <v>1</v>
      </c>
      <c r="K9" s="45" t="s">
        <v>1</v>
      </c>
      <c r="L9" s="45" t="s">
        <v>1</v>
      </c>
      <c r="M9" s="45" t="s">
        <v>1</v>
      </c>
      <c r="N9" s="45" t="s">
        <v>1</v>
      </c>
      <c r="O9" s="45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5" t="s">
        <v>50</v>
      </c>
      <c r="F10" s="45" t="s">
        <v>1</v>
      </c>
      <c r="G10" s="45" t="s">
        <v>1</v>
      </c>
      <c r="H10" s="45" t="s">
        <v>1</v>
      </c>
      <c r="I10" s="45" t="s">
        <v>1</v>
      </c>
      <c r="J10" s="45" t="s">
        <v>1</v>
      </c>
      <c r="K10" s="45" t="s">
        <v>1</v>
      </c>
      <c r="L10" s="45" t="s">
        <v>1</v>
      </c>
      <c r="M10" s="45" t="s">
        <v>1</v>
      </c>
      <c r="N10" s="45" t="s">
        <v>1</v>
      </c>
      <c r="O10" s="45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6" t="s">
        <v>23</v>
      </c>
      <c r="F11" s="46" t="s">
        <v>1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</row>
    <row r="12" spans="1:15" ht="12.7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3" t="str">
        <f>IF(ButceYil&gt;2008,"TL","YTL")</f>
        <v>TL</v>
      </c>
    </row>
    <row r="13" spans="1:15" s="26" customFormat="1" ht="24.75" customHeight="1">
      <c r="A13" s="24" t="s">
        <v>1</v>
      </c>
      <c r="B13" s="24" t="s">
        <v>1</v>
      </c>
      <c r="C13" s="24" t="s">
        <v>1</v>
      </c>
      <c r="D13" s="25" t="s">
        <v>1</v>
      </c>
      <c r="E13" s="47" t="s">
        <v>24</v>
      </c>
      <c r="F13" s="43" t="s">
        <v>41</v>
      </c>
      <c r="G13" s="43" t="s">
        <v>42</v>
      </c>
      <c r="H13" s="43" t="s">
        <v>43</v>
      </c>
      <c r="I13" s="43" t="s">
        <v>25</v>
      </c>
      <c r="J13" s="43" t="s">
        <v>26</v>
      </c>
      <c r="K13" s="43" t="s">
        <v>27</v>
      </c>
      <c r="L13" s="43" t="s">
        <v>44</v>
      </c>
      <c r="M13" s="43" t="s">
        <v>28</v>
      </c>
      <c r="N13" s="43" t="s">
        <v>29</v>
      </c>
      <c r="O13" s="43" t="s">
        <v>30</v>
      </c>
    </row>
    <row r="14" spans="4:15" s="26" customFormat="1" ht="24.75" customHeight="1" thickBot="1">
      <c r="D14" s="27" t="s">
        <v>1</v>
      </c>
      <c r="E14" s="48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</row>
    <row r="15" spans="1:15" ht="21" customHeight="1" hidden="1">
      <c r="A15" s="27" t="s">
        <v>2</v>
      </c>
      <c r="B15" s="27" t="s">
        <v>31</v>
      </c>
      <c r="C15" s="27" t="s">
        <v>5</v>
      </c>
      <c r="E15" s="39" t="s">
        <v>1</v>
      </c>
      <c r="F15" s="40" t="s">
        <v>1</v>
      </c>
      <c r="G15" s="40" t="s">
        <v>1</v>
      </c>
      <c r="H15" s="40" t="s">
        <v>1</v>
      </c>
      <c r="I15" s="40" t="s">
        <v>1</v>
      </c>
      <c r="J15" s="40" t="s">
        <v>1</v>
      </c>
      <c r="K15" s="40" t="s">
        <v>1</v>
      </c>
      <c r="L15" s="40" t="s">
        <v>1</v>
      </c>
      <c r="M15" s="40" t="s">
        <v>1</v>
      </c>
      <c r="N15" s="40" t="s">
        <v>1</v>
      </c>
      <c r="O15" s="41" t="s">
        <v>1</v>
      </c>
    </row>
    <row r="16" spans="1:15" s="28" customFormat="1" ht="21" customHeight="1">
      <c r="A16" s="5" t="s">
        <v>1</v>
      </c>
      <c r="B16" s="42" t="s">
        <v>51</v>
      </c>
      <c r="C16" s="5" t="s">
        <v>1</v>
      </c>
      <c r="E16" s="3" t="s">
        <v>52</v>
      </c>
      <c r="F16" s="7">
        <v>131883000</v>
      </c>
      <c r="G16" s="7">
        <v>649000</v>
      </c>
      <c r="H16" s="7">
        <v>153865000</v>
      </c>
      <c r="I16" s="7">
        <v>0</v>
      </c>
      <c r="J16" s="7">
        <v>349000</v>
      </c>
      <c r="K16" s="7">
        <v>5250000</v>
      </c>
      <c r="L16" s="7">
        <v>0</v>
      </c>
      <c r="M16" s="7">
        <v>0</v>
      </c>
      <c r="N16" s="7">
        <v>0</v>
      </c>
      <c r="O16" s="8">
        <f aca="true" t="shared" si="3" ref="O16:O55">N16+M16+L16+K16+J16+I16+H16+G16+F16</f>
        <v>291996000</v>
      </c>
    </row>
    <row r="17" spans="2:15" ht="21" customHeight="1">
      <c r="B17" s="42" t="s">
        <v>53</v>
      </c>
      <c r="C17" s="5" t="s">
        <v>1</v>
      </c>
      <c r="E17" s="3" t="s">
        <v>54</v>
      </c>
      <c r="F17" s="7">
        <v>3527300</v>
      </c>
      <c r="G17" s="7">
        <v>611000</v>
      </c>
      <c r="H17" s="7">
        <v>3109000</v>
      </c>
      <c r="I17" s="7">
        <v>0</v>
      </c>
      <c r="J17" s="7">
        <v>269000</v>
      </c>
      <c r="K17" s="7">
        <v>750000</v>
      </c>
      <c r="L17" s="7">
        <v>0</v>
      </c>
      <c r="M17" s="7">
        <v>0</v>
      </c>
      <c r="N17" s="7">
        <v>0</v>
      </c>
      <c r="O17" s="8">
        <f t="shared" si="3"/>
        <v>8266300</v>
      </c>
    </row>
    <row r="18" spans="2:15" ht="21" customHeight="1">
      <c r="B18" s="42" t="s">
        <v>55</v>
      </c>
      <c r="C18" s="5" t="s">
        <v>1</v>
      </c>
      <c r="E18" s="3" t="s">
        <v>56</v>
      </c>
      <c r="F18" s="7">
        <v>846000</v>
      </c>
      <c r="G18" s="7">
        <v>161000</v>
      </c>
      <c r="H18" s="7">
        <v>1104000</v>
      </c>
      <c r="I18" s="7">
        <v>0</v>
      </c>
      <c r="J18" s="7">
        <v>224000</v>
      </c>
      <c r="K18" s="7">
        <v>0</v>
      </c>
      <c r="L18" s="7">
        <v>0</v>
      </c>
      <c r="M18" s="7">
        <v>0</v>
      </c>
      <c r="N18" s="7">
        <v>0</v>
      </c>
      <c r="O18" s="8">
        <f t="shared" si="3"/>
        <v>2335000</v>
      </c>
    </row>
    <row r="19" spans="2:15" ht="21" customHeight="1">
      <c r="B19" s="42" t="s">
        <v>57</v>
      </c>
      <c r="C19" s="5" t="s">
        <v>1</v>
      </c>
      <c r="E19" s="3" t="s">
        <v>58</v>
      </c>
      <c r="F19" s="7">
        <v>1112000</v>
      </c>
      <c r="G19" s="7">
        <v>215000</v>
      </c>
      <c r="H19" s="7">
        <v>2387000</v>
      </c>
      <c r="I19" s="7">
        <v>0</v>
      </c>
      <c r="J19" s="7">
        <v>159000</v>
      </c>
      <c r="K19" s="7">
        <v>0</v>
      </c>
      <c r="L19" s="7">
        <v>0</v>
      </c>
      <c r="M19" s="7">
        <v>0</v>
      </c>
      <c r="N19" s="7">
        <v>0</v>
      </c>
      <c r="O19" s="8">
        <f t="shared" si="3"/>
        <v>3873000</v>
      </c>
    </row>
    <row r="20" spans="2:15" ht="21" customHeight="1">
      <c r="B20" s="42" t="s">
        <v>59</v>
      </c>
      <c r="C20" s="5" t="s">
        <v>1</v>
      </c>
      <c r="E20" s="3" t="s">
        <v>60</v>
      </c>
      <c r="F20" s="7">
        <v>1565000</v>
      </c>
      <c r="G20" s="7">
        <v>273000</v>
      </c>
      <c r="H20" s="7">
        <v>8603000</v>
      </c>
      <c r="I20" s="7">
        <v>0</v>
      </c>
      <c r="J20" s="7">
        <v>602000</v>
      </c>
      <c r="K20" s="7">
        <v>1750000</v>
      </c>
      <c r="L20" s="7">
        <v>0</v>
      </c>
      <c r="M20" s="7">
        <v>0</v>
      </c>
      <c r="N20" s="7">
        <v>0</v>
      </c>
      <c r="O20" s="8">
        <f t="shared" si="3"/>
        <v>12793000</v>
      </c>
    </row>
    <row r="21" spans="2:15" ht="21" customHeight="1">
      <c r="B21" s="42" t="s">
        <v>61</v>
      </c>
      <c r="C21" s="5" t="s">
        <v>1</v>
      </c>
      <c r="E21" s="3" t="s">
        <v>62</v>
      </c>
      <c r="F21" s="7">
        <v>1137000</v>
      </c>
      <c r="G21" s="7">
        <v>137000</v>
      </c>
      <c r="H21" s="7">
        <v>4634000</v>
      </c>
      <c r="I21" s="7">
        <v>0</v>
      </c>
      <c r="J21" s="7">
        <v>124000</v>
      </c>
      <c r="K21" s="7">
        <v>900000</v>
      </c>
      <c r="L21" s="7">
        <v>0</v>
      </c>
      <c r="M21" s="7">
        <v>0</v>
      </c>
      <c r="N21" s="7">
        <v>0</v>
      </c>
      <c r="O21" s="8">
        <f t="shared" si="3"/>
        <v>6932000</v>
      </c>
    </row>
    <row r="22" spans="2:15" ht="21" customHeight="1">
      <c r="B22" s="42" t="s">
        <v>63</v>
      </c>
      <c r="C22" s="5" t="s">
        <v>1</v>
      </c>
      <c r="E22" s="3" t="s">
        <v>64</v>
      </c>
      <c r="F22" s="7">
        <v>5068000</v>
      </c>
      <c r="G22" s="7">
        <v>826000</v>
      </c>
      <c r="H22" s="7">
        <v>3000000</v>
      </c>
      <c r="I22" s="7">
        <v>0</v>
      </c>
      <c r="J22" s="7">
        <v>636000</v>
      </c>
      <c r="K22" s="7">
        <v>2200000</v>
      </c>
      <c r="L22" s="7">
        <v>0</v>
      </c>
      <c r="M22" s="7">
        <v>0</v>
      </c>
      <c r="N22" s="7">
        <v>0</v>
      </c>
      <c r="O22" s="8">
        <f t="shared" si="3"/>
        <v>11730000</v>
      </c>
    </row>
    <row r="23" spans="2:15" ht="21" customHeight="1">
      <c r="B23" s="42" t="s">
        <v>65</v>
      </c>
      <c r="C23" s="5" t="s">
        <v>1</v>
      </c>
      <c r="E23" s="3" t="s">
        <v>66</v>
      </c>
      <c r="F23" s="7">
        <v>269731000</v>
      </c>
      <c r="G23" s="7">
        <v>45719000</v>
      </c>
      <c r="H23" s="7">
        <v>167936000</v>
      </c>
      <c r="I23" s="7">
        <v>0</v>
      </c>
      <c r="J23" s="7">
        <v>165606000</v>
      </c>
      <c r="K23" s="7">
        <v>150000000</v>
      </c>
      <c r="L23" s="7">
        <v>946510000</v>
      </c>
      <c r="M23" s="7">
        <v>0</v>
      </c>
      <c r="N23" s="7">
        <v>0</v>
      </c>
      <c r="O23" s="8">
        <f t="shared" si="3"/>
        <v>1745502000</v>
      </c>
    </row>
    <row r="24" spans="2:15" ht="21" customHeight="1">
      <c r="B24" s="42" t="s">
        <v>67</v>
      </c>
      <c r="C24" s="5" t="s">
        <v>1</v>
      </c>
      <c r="E24" s="3" t="s">
        <v>68</v>
      </c>
      <c r="F24" s="7">
        <v>839000</v>
      </c>
      <c r="G24" s="7">
        <v>111000</v>
      </c>
      <c r="H24" s="7">
        <v>4300000</v>
      </c>
      <c r="I24" s="7">
        <v>0</v>
      </c>
      <c r="J24" s="7">
        <v>5125000</v>
      </c>
      <c r="K24" s="7">
        <v>300000</v>
      </c>
      <c r="L24" s="7">
        <v>0</v>
      </c>
      <c r="M24" s="7">
        <v>0</v>
      </c>
      <c r="N24" s="7">
        <v>0</v>
      </c>
      <c r="O24" s="8">
        <f t="shared" si="3"/>
        <v>10675000</v>
      </c>
    </row>
    <row r="25" spans="2:15" ht="21" customHeight="1">
      <c r="B25" s="42" t="s">
        <v>69</v>
      </c>
      <c r="C25" s="5" t="s">
        <v>1</v>
      </c>
      <c r="E25" s="3" t="s">
        <v>70</v>
      </c>
      <c r="F25" s="7">
        <v>2082000</v>
      </c>
      <c r="G25" s="7">
        <v>243000</v>
      </c>
      <c r="H25" s="7">
        <v>8016000</v>
      </c>
      <c r="I25" s="7">
        <v>0</v>
      </c>
      <c r="J25" s="7">
        <v>926000</v>
      </c>
      <c r="K25" s="7">
        <v>3500000</v>
      </c>
      <c r="L25" s="7">
        <v>0</v>
      </c>
      <c r="M25" s="7">
        <v>0</v>
      </c>
      <c r="N25" s="7">
        <v>0</v>
      </c>
      <c r="O25" s="8">
        <f t="shared" si="3"/>
        <v>14767000</v>
      </c>
    </row>
    <row r="26" spans="2:15" ht="21" customHeight="1">
      <c r="B26" s="42" t="s">
        <v>71</v>
      </c>
      <c r="C26" s="5" t="s">
        <v>1</v>
      </c>
      <c r="E26" s="3" t="s">
        <v>72</v>
      </c>
      <c r="F26" s="7">
        <v>237706000</v>
      </c>
      <c r="G26" s="7">
        <v>42113000</v>
      </c>
      <c r="H26" s="7">
        <v>337912000</v>
      </c>
      <c r="I26" s="7">
        <v>0</v>
      </c>
      <c r="J26" s="7">
        <v>1651527000</v>
      </c>
      <c r="K26" s="7">
        <v>626500000</v>
      </c>
      <c r="L26" s="7">
        <v>0</v>
      </c>
      <c r="M26" s="7">
        <v>2432800000</v>
      </c>
      <c r="N26" s="7">
        <v>0</v>
      </c>
      <c r="O26" s="8">
        <f t="shared" si="3"/>
        <v>5328558000</v>
      </c>
    </row>
    <row r="27" spans="2:15" ht="21" customHeight="1">
      <c r="B27" s="42" t="s">
        <v>73</v>
      </c>
      <c r="C27" s="5" t="s">
        <v>1</v>
      </c>
      <c r="E27" s="3" t="s">
        <v>74</v>
      </c>
      <c r="F27" s="7">
        <v>39312000</v>
      </c>
      <c r="G27" s="7">
        <v>6523000</v>
      </c>
      <c r="H27" s="7">
        <v>26832000</v>
      </c>
      <c r="I27" s="7">
        <v>0</v>
      </c>
      <c r="J27" s="7">
        <v>396880000</v>
      </c>
      <c r="K27" s="7">
        <v>394000000</v>
      </c>
      <c r="L27" s="7">
        <v>1330000</v>
      </c>
      <c r="M27" s="7">
        <v>0</v>
      </c>
      <c r="N27" s="7">
        <v>0</v>
      </c>
      <c r="O27" s="8">
        <f t="shared" si="3"/>
        <v>864877000</v>
      </c>
    </row>
    <row r="28" spans="2:15" ht="21" customHeight="1">
      <c r="B28" s="42" t="s">
        <v>75</v>
      </c>
      <c r="C28" s="5" t="s">
        <v>1</v>
      </c>
      <c r="E28" s="3" t="s">
        <v>76</v>
      </c>
      <c r="F28" s="7">
        <v>98949000</v>
      </c>
      <c r="G28" s="7">
        <v>13634000</v>
      </c>
      <c r="H28" s="7">
        <v>47437000</v>
      </c>
      <c r="I28" s="7">
        <v>0</v>
      </c>
      <c r="J28" s="7">
        <v>7675000</v>
      </c>
      <c r="K28" s="7">
        <v>6000000</v>
      </c>
      <c r="L28" s="7">
        <v>0</v>
      </c>
      <c r="M28" s="7">
        <v>0</v>
      </c>
      <c r="N28" s="7">
        <v>0</v>
      </c>
      <c r="O28" s="8">
        <f t="shared" si="3"/>
        <v>173695000</v>
      </c>
    </row>
    <row r="29" spans="2:15" ht="21" customHeight="1">
      <c r="B29" s="42" t="s">
        <v>77</v>
      </c>
      <c r="C29" s="5" t="s">
        <v>1</v>
      </c>
      <c r="E29" s="3" t="s">
        <v>78</v>
      </c>
      <c r="F29" s="7">
        <v>148323000</v>
      </c>
      <c r="G29" s="7">
        <v>18159000</v>
      </c>
      <c r="H29" s="7">
        <v>32400000</v>
      </c>
      <c r="I29" s="7">
        <v>0</v>
      </c>
      <c r="J29" s="7">
        <v>6003000</v>
      </c>
      <c r="K29" s="7">
        <v>7000000</v>
      </c>
      <c r="L29" s="7">
        <v>0</v>
      </c>
      <c r="M29" s="7">
        <v>0</v>
      </c>
      <c r="N29" s="7">
        <v>0</v>
      </c>
      <c r="O29" s="8">
        <f t="shared" si="3"/>
        <v>211885000</v>
      </c>
    </row>
    <row r="30" spans="2:15" ht="21" customHeight="1">
      <c r="B30" s="42" t="s">
        <v>79</v>
      </c>
      <c r="C30" s="5" t="s">
        <v>1</v>
      </c>
      <c r="E30" s="3" t="s">
        <v>80</v>
      </c>
      <c r="F30" s="7">
        <v>1002203000</v>
      </c>
      <c r="G30" s="7">
        <v>216645000</v>
      </c>
      <c r="H30" s="7">
        <v>139168000</v>
      </c>
      <c r="I30" s="7">
        <v>0</v>
      </c>
      <c r="J30" s="7">
        <v>40134000</v>
      </c>
      <c r="K30" s="7">
        <v>420000000</v>
      </c>
      <c r="L30" s="7">
        <v>40831000</v>
      </c>
      <c r="M30" s="7">
        <v>129893000</v>
      </c>
      <c r="N30" s="7">
        <v>0</v>
      </c>
      <c r="O30" s="8">
        <f t="shared" si="3"/>
        <v>1988874000</v>
      </c>
    </row>
    <row r="31" spans="2:15" ht="21" customHeight="1">
      <c r="B31" s="42" t="s">
        <v>81</v>
      </c>
      <c r="C31" s="5" t="s">
        <v>1</v>
      </c>
      <c r="E31" s="3" t="s">
        <v>82</v>
      </c>
      <c r="F31" s="7">
        <v>78387000</v>
      </c>
      <c r="G31" s="7">
        <v>12130000</v>
      </c>
      <c r="H31" s="7">
        <v>84202000</v>
      </c>
      <c r="I31" s="7">
        <v>0</v>
      </c>
      <c r="J31" s="7">
        <v>31625000</v>
      </c>
      <c r="K31" s="7">
        <v>214000000</v>
      </c>
      <c r="L31" s="7">
        <v>0</v>
      </c>
      <c r="M31" s="7">
        <v>0</v>
      </c>
      <c r="N31" s="7">
        <v>0</v>
      </c>
      <c r="O31" s="8">
        <f t="shared" si="3"/>
        <v>420344000</v>
      </c>
    </row>
    <row r="32" spans="2:15" ht="21" customHeight="1">
      <c r="B32" s="42" t="s">
        <v>83</v>
      </c>
      <c r="C32" s="5" t="s">
        <v>1</v>
      </c>
      <c r="E32" s="3" t="s">
        <v>84</v>
      </c>
      <c r="F32" s="7">
        <v>21230000</v>
      </c>
      <c r="G32" s="7">
        <v>3221000</v>
      </c>
      <c r="H32" s="7">
        <v>9994000</v>
      </c>
      <c r="I32" s="7">
        <v>0</v>
      </c>
      <c r="J32" s="7">
        <v>266000</v>
      </c>
      <c r="K32" s="7">
        <v>92500000</v>
      </c>
      <c r="L32" s="7">
        <v>0</v>
      </c>
      <c r="M32" s="7">
        <v>0</v>
      </c>
      <c r="N32" s="7">
        <v>0</v>
      </c>
      <c r="O32" s="8">
        <f t="shared" si="3"/>
        <v>127211000</v>
      </c>
    </row>
    <row r="33" spans="2:15" ht="21" customHeight="1">
      <c r="B33" s="42" t="s">
        <v>85</v>
      </c>
      <c r="C33" s="5" t="s">
        <v>1</v>
      </c>
      <c r="E33" s="3" t="s">
        <v>86</v>
      </c>
      <c r="F33" s="7">
        <v>4118000</v>
      </c>
      <c r="G33" s="7">
        <v>680000</v>
      </c>
      <c r="H33" s="7">
        <v>2493000</v>
      </c>
      <c r="I33" s="7">
        <v>0</v>
      </c>
      <c r="J33" s="7">
        <v>424000</v>
      </c>
      <c r="K33" s="7">
        <v>900000</v>
      </c>
      <c r="L33" s="7">
        <v>0</v>
      </c>
      <c r="M33" s="7">
        <v>0</v>
      </c>
      <c r="N33" s="7">
        <v>0</v>
      </c>
      <c r="O33" s="8">
        <f t="shared" si="3"/>
        <v>8615000</v>
      </c>
    </row>
    <row r="34" spans="2:15" ht="21" customHeight="1">
      <c r="B34" s="42" t="s">
        <v>87</v>
      </c>
      <c r="C34" s="5" t="s">
        <v>1</v>
      </c>
      <c r="E34" s="3" t="s">
        <v>88</v>
      </c>
      <c r="F34" s="7">
        <v>125634000</v>
      </c>
      <c r="G34" s="7">
        <v>24483000</v>
      </c>
      <c r="H34" s="7">
        <v>45193000</v>
      </c>
      <c r="I34" s="7">
        <v>0</v>
      </c>
      <c r="J34" s="7">
        <v>1654650</v>
      </c>
      <c r="K34" s="7">
        <v>21000000</v>
      </c>
      <c r="L34" s="7">
        <v>0</v>
      </c>
      <c r="M34" s="7">
        <v>0</v>
      </c>
      <c r="N34" s="7">
        <v>0</v>
      </c>
      <c r="O34" s="8">
        <f t="shared" si="3"/>
        <v>217964650</v>
      </c>
    </row>
    <row r="35" spans="2:15" ht="21" customHeight="1">
      <c r="B35" s="42" t="s">
        <v>89</v>
      </c>
      <c r="C35" s="5" t="s">
        <v>1</v>
      </c>
      <c r="E35" s="3" t="s">
        <v>90</v>
      </c>
      <c r="F35" s="7">
        <v>12578000</v>
      </c>
      <c r="G35" s="7">
        <v>1867000</v>
      </c>
      <c r="H35" s="7">
        <v>23648000</v>
      </c>
      <c r="I35" s="7">
        <v>0</v>
      </c>
      <c r="J35" s="7">
        <v>1043000</v>
      </c>
      <c r="K35" s="7">
        <v>2600000</v>
      </c>
      <c r="L35" s="7">
        <v>0</v>
      </c>
      <c r="M35" s="7">
        <v>0</v>
      </c>
      <c r="N35" s="7">
        <v>0</v>
      </c>
      <c r="O35" s="8">
        <f t="shared" si="3"/>
        <v>41736000</v>
      </c>
    </row>
    <row r="36" spans="2:15" ht="21" customHeight="1">
      <c r="B36" s="42" t="s">
        <v>91</v>
      </c>
      <c r="C36" s="5" t="s">
        <v>1</v>
      </c>
      <c r="E36" s="3" t="s">
        <v>92</v>
      </c>
      <c r="F36" s="7">
        <v>1761000</v>
      </c>
      <c r="G36" s="7">
        <v>159000</v>
      </c>
      <c r="H36" s="7">
        <v>1758000</v>
      </c>
      <c r="I36" s="7">
        <v>0</v>
      </c>
      <c r="J36" s="7">
        <v>104000</v>
      </c>
      <c r="K36" s="7">
        <v>7000000</v>
      </c>
      <c r="L36" s="7">
        <v>0</v>
      </c>
      <c r="M36" s="7">
        <v>0</v>
      </c>
      <c r="N36" s="7">
        <v>0</v>
      </c>
      <c r="O36" s="8">
        <f t="shared" si="3"/>
        <v>10782000</v>
      </c>
    </row>
    <row r="37" spans="2:15" ht="21" customHeight="1">
      <c r="B37" s="42" t="s">
        <v>93</v>
      </c>
      <c r="C37" s="5" t="s">
        <v>1</v>
      </c>
      <c r="E37" s="3" t="s">
        <v>94</v>
      </c>
      <c r="F37" s="7">
        <v>43191000</v>
      </c>
      <c r="G37" s="7">
        <v>5365000</v>
      </c>
      <c r="H37" s="7">
        <v>21200000</v>
      </c>
      <c r="I37" s="7">
        <v>0</v>
      </c>
      <c r="J37" s="7">
        <v>4972000</v>
      </c>
      <c r="K37" s="7">
        <v>43300000</v>
      </c>
      <c r="L37" s="7">
        <v>3485000</v>
      </c>
      <c r="M37" s="7">
        <v>0</v>
      </c>
      <c r="N37" s="7">
        <v>0</v>
      </c>
      <c r="O37" s="8">
        <f t="shared" si="3"/>
        <v>121513000</v>
      </c>
    </row>
    <row r="38" spans="2:15" ht="21" customHeight="1">
      <c r="B38" s="42" t="s">
        <v>95</v>
      </c>
      <c r="C38" s="5" t="s">
        <v>1</v>
      </c>
      <c r="E38" s="3" t="s">
        <v>96</v>
      </c>
      <c r="F38" s="7">
        <v>23203000</v>
      </c>
      <c r="G38" s="7">
        <v>2584000</v>
      </c>
      <c r="H38" s="7">
        <v>12500000</v>
      </c>
      <c r="I38" s="7">
        <v>0</v>
      </c>
      <c r="J38" s="7">
        <v>529000</v>
      </c>
      <c r="K38" s="7">
        <v>2200000</v>
      </c>
      <c r="L38" s="7">
        <v>0</v>
      </c>
      <c r="M38" s="7">
        <v>0</v>
      </c>
      <c r="N38" s="7">
        <v>0</v>
      </c>
      <c r="O38" s="8">
        <f t="shared" si="3"/>
        <v>41016000</v>
      </c>
    </row>
    <row r="39" spans="2:15" ht="21" customHeight="1">
      <c r="B39" s="42" t="s">
        <v>97</v>
      </c>
      <c r="C39" s="5" t="s">
        <v>1</v>
      </c>
      <c r="E39" s="3" t="s">
        <v>98</v>
      </c>
      <c r="F39" s="7">
        <v>72610000</v>
      </c>
      <c r="G39" s="7">
        <v>5942000</v>
      </c>
      <c r="H39" s="7">
        <v>40011000</v>
      </c>
      <c r="I39" s="7">
        <v>0</v>
      </c>
      <c r="J39" s="7">
        <v>264126650</v>
      </c>
      <c r="K39" s="7">
        <v>10000000</v>
      </c>
      <c r="L39" s="7">
        <v>0</v>
      </c>
      <c r="M39" s="7">
        <v>65259000</v>
      </c>
      <c r="N39" s="7">
        <v>0</v>
      </c>
      <c r="O39" s="8">
        <f t="shared" si="3"/>
        <v>457948650</v>
      </c>
    </row>
    <row r="40" spans="2:15" ht="21" customHeight="1">
      <c r="B40" s="42" t="s">
        <v>99</v>
      </c>
      <c r="C40" s="5" t="s">
        <v>1</v>
      </c>
      <c r="E40" s="3" t="s">
        <v>100</v>
      </c>
      <c r="F40" s="7">
        <v>11667000</v>
      </c>
      <c r="G40" s="7">
        <v>1585000</v>
      </c>
      <c r="H40" s="7">
        <v>12122000</v>
      </c>
      <c r="I40" s="7">
        <v>0</v>
      </c>
      <c r="J40" s="7">
        <v>72217000</v>
      </c>
      <c r="K40" s="7">
        <v>2200000</v>
      </c>
      <c r="L40" s="7">
        <v>0</v>
      </c>
      <c r="M40" s="7">
        <v>0</v>
      </c>
      <c r="N40" s="7">
        <v>0</v>
      </c>
      <c r="O40" s="8">
        <f t="shared" si="3"/>
        <v>99791000</v>
      </c>
    </row>
    <row r="41" spans="2:15" ht="21" customHeight="1">
      <c r="B41" s="42" t="s">
        <v>101</v>
      </c>
      <c r="C41" s="5" t="s">
        <v>1</v>
      </c>
      <c r="E41" s="3" t="s">
        <v>102</v>
      </c>
      <c r="F41" s="7">
        <v>9640000</v>
      </c>
      <c r="G41" s="7">
        <v>1491000</v>
      </c>
      <c r="H41" s="7">
        <v>12571000</v>
      </c>
      <c r="I41" s="7">
        <v>0</v>
      </c>
      <c r="J41" s="7">
        <v>476000</v>
      </c>
      <c r="K41" s="7">
        <v>72333000</v>
      </c>
      <c r="L41" s="7">
        <v>0</v>
      </c>
      <c r="M41" s="7">
        <v>0</v>
      </c>
      <c r="N41" s="7">
        <v>0</v>
      </c>
      <c r="O41" s="8">
        <f t="shared" si="3"/>
        <v>96511000</v>
      </c>
    </row>
    <row r="42" spans="2:15" ht="21" customHeight="1">
      <c r="B42" s="42" t="s">
        <v>103</v>
      </c>
      <c r="C42" s="5" t="s">
        <v>1</v>
      </c>
      <c r="E42" s="3" t="s">
        <v>104</v>
      </c>
      <c r="F42" s="7">
        <v>15388000</v>
      </c>
      <c r="G42" s="7">
        <v>1774000</v>
      </c>
      <c r="H42" s="7">
        <v>4750000</v>
      </c>
      <c r="I42" s="7">
        <v>0</v>
      </c>
      <c r="J42" s="7">
        <v>1001000</v>
      </c>
      <c r="K42" s="7">
        <v>700000</v>
      </c>
      <c r="L42" s="7">
        <v>0</v>
      </c>
      <c r="M42" s="7">
        <v>0</v>
      </c>
      <c r="N42" s="7">
        <v>0</v>
      </c>
      <c r="O42" s="8">
        <f t="shared" si="3"/>
        <v>23613000</v>
      </c>
    </row>
    <row r="43" spans="2:15" ht="21" customHeight="1">
      <c r="B43" s="42" t="s">
        <v>105</v>
      </c>
      <c r="C43" s="5" t="s">
        <v>1</v>
      </c>
      <c r="E43" s="3" t="s">
        <v>106</v>
      </c>
      <c r="F43" s="7">
        <v>128249000</v>
      </c>
      <c r="G43" s="7">
        <v>22972000</v>
      </c>
      <c r="H43" s="7">
        <v>17312000</v>
      </c>
      <c r="I43" s="7">
        <v>0</v>
      </c>
      <c r="J43" s="7">
        <v>6547000</v>
      </c>
      <c r="K43" s="7">
        <v>160000000</v>
      </c>
      <c r="L43" s="7">
        <v>0</v>
      </c>
      <c r="M43" s="7">
        <v>0</v>
      </c>
      <c r="N43" s="7">
        <v>0</v>
      </c>
      <c r="O43" s="8">
        <f t="shared" si="3"/>
        <v>335080000</v>
      </c>
    </row>
    <row r="44" spans="2:15" ht="21" customHeight="1">
      <c r="B44" s="42" t="s">
        <v>107</v>
      </c>
      <c r="C44" s="5" t="s">
        <v>1</v>
      </c>
      <c r="E44" s="3" t="s">
        <v>108</v>
      </c>
      <c r="F44" s="7">
        <v>13130000</v>
      </c>
      <c r="G44" s="7">
        <v>904000</v>
      </c>
      <c r="H44" s="7">
        <v>272199000</v>
      </c>
      <c r="I44" s="7">
        <v>0</v>
      </c>
      <c r="J44" s="7">
        <v>1575000</v>
      </c>
      <c r="K44" s="7">
        <v>520500000</v>
      </c>
      <c r="L44" s="7">
        <v>0</v>
      </c>
      <c r="M44" s="7">
        <v>0</v>
      </c>
      <c r="N44" s="7">
        <v>0</v>
      </c>
      <c r="O44" s="8">
        <f t="shared" si="3"/>
        <v>808308000</v>
      </c>
    </row>
    <row r="45" spans="2:15" ht="21" customHeight="1">
      <c r="B45" s="42" t="s">
        <v>109</v>
      </c>
      <c r="C45" s="5" t="s">
        <v>1</v>
      </c>
      <c r="E45" s="3" t="s">
        <v>110</v>
      </c>
      <c r="F45" s="7">
        <v>9907000</v>
      </c>
      <c r="G45" s="7">
        <v>1017000</v>
      </c>
      <c r="H45" s="7">
        <v>6411000</v>
      </c>
      <c r="I45" s="7">
        <v>0</v>
      </c>
      <c r="J45" s="7">
        <v>1285000</v>
      </c>
      <c r="K45" s="7">
        <v>3000000</v>
      </c>
      <c r="L45" s="7">
        <v>0</v>
      </c>
      <c r="M45" s="7">
        <v>0</v>
      </c>
      <c r="N45" s="7">
        <v>0</v>
      </c>
      <c r="O45" s="8">
        <f t="shared" si="3"/>
        <v>21620000</v>
      </c>
    </row>
    <row r="46" spans="2:15" ht="21" customHeight="1">
      <c r="B46" s="42" t="s">
        <v>111</v>
      </c>
      <c r="C46" s="5" t="s">
        <v>1</v>
      </c>
      <c r="E46" s="3" t="s">
        <v>112</v>
      </c>
      <c r="F46" s="7">
        <v>2916000</v>
      </c>
      <c r="G46" s="7">
        <v>569000</v>
      </c>
      <c r="H46" s="7">
        <v>3742000</v>
      </c>
      <c r="I46" s="7">
        <v>0</v>
      </c>
      <c r="J46" s="7">
        <v>2000</v>
      </c>
      <c r="K46" s="7">
        <v>1900000</v>
      </c>
      <c r="L46" s="7">
        <v>0</v>
      </c>
      <c r="M46" s="7">
        <v>0</v>
      </c>
      <c r="N46" s="7">
        <v>0</v>
      </c>
      <c r="O46" s="8">
        <f t="shared" si="3"/>
        <v>9129000</v>
      </c>
    </row>
    <row r="47" spans="2:15" ht="21" customHeight="1">
      <c r="B47" s="42" t="s">
        <v>113</v>
      </c>
      <c r="C47" s="5" t="s">
        <v>1</v>
      </c>
      <c r="E47" s="3" t="s">
        <v>114</v>
      </c>
      <c r="F47" s="7">
        <v>8315000</v>
      </c>
      <c r="G47" s="7">
        <v>1086000</v>
      </c>
      <c r="H47" s="7">
        <v>16000000</v>
      </c>
      <c r="I47" s="7">
        <v>0</v>
      </c>
      <c r="J47" s="7">
        <v>141810000</v>
      </c>
      <c r="K47" s="7">
        <v>0</v>
      </c>
      <c r="L47" s="7">
        <v>0</v>
      </c>
      <c r="M47" s="7">
        <v>0</v>
      </c>
      <c r="N47" s="7">
        <v>0</v>
      </c>
      <c r="O47" s="8">
        <f t="shared" si="3"/>
        <v>167211000</v>
      </c>
    </row>
    <row r="48" spans="2:15" ht="21" customHeight="1">
      <c r="B48" s="42" t="s">
        <v>115</v>
      </c>
      <c r="C48" s="5" t="s">
        <v>1</v>
      </c>
      <c r="E48" s="3" t="s">
        <v>116</v>
      </c>
      <c r="F48" s="7">
        <v>1003128000</v>
      </c>
      <c r="G48" s="7">
        <v>193394000</v>
      </c>
      <c r="H48" s="7">
        <v>1943992000</v>
      </c>
      <c r="I48" s="7">
        <v>0</v>
      </c>
      <c r="J48" s="7">
        <v>5860000</v>
      </c>
      <c r="K48" s="7">
        <v>3816000000</v>
      </c>
      <c r="L48" s="7">
        <v>0</v>
      </c>
      <c r="M48" s="7">
        <v>0</v>
      </c>
      <c r="N48" s="7">
        <v>0</v>
      </c>
      <c r="O48" s="8">
        <f t="shared" si="3"/>
        <v>6962374000</v>
      </c>
    </row>
    <row r="49" spans="2:15" ht="21" customHeight="1">
      <c r="B49" s="42" t="s">
        <v>117</v>
      </c>
      <c r="C49" s="5" t="s">
        <v>1</v>
      </c>
      <c r="E49" s="3" t="s">
        <v>118</v>
      </c>
      <c r="F49" s="7">
        <v>2636000</v>
      </c>
      <c r="G49" s="7">
        <v>382000</v>
      </c>
      <c r="H49" s="7">
        <v>4750000</v>
      </c>
      <c r="I49" s="7">
        <v>0</v>
      </c>
      <c r="J49" s="7">
        <v>219000</v>
      </c>
      <c r="K49" s="7">
        <v>11000000</v>
      </c>
      <c r="L49" s="7">
        <v>0</v>
      </c>
      <c r="M49" s="7">
        <v>0</v>
      </c>
      <c r="N49" s="7">
        <v>0</v>
      </c>
      <c r="O49" s="8">
        <f t="shared" si="3"/>
        <v>18987000</v>
      </c>
    </row>
    <row r="50" spans="2:15" ht="21" customHeight="1">
      <c r="B50" s="42" t="s">
        <v>119</v>
      </c>
      <c r="C50" s="5" t="s">
        <v>1</v>
      </c>
      <c r="E50" s="3" t="s">
        <v>120</v>
      </c>
      <c r="F50" s="7">
        <v>441000</v>
      </c>
      <c r="G50" s="7">
        <v>35000</v>
      </c>
      <c r="H50" s="7">
        <v>3250000</v>
      </c>
      <c r="I50" s="7">
        <v>0</v>
      </c>
      <c r="J50" s="7">
        <v>11000</v>
      </c>
      <c r="K50" s="7">
        <v>20000000</v>
      </c>
      <c r="L50" s="7">
        <v>0</v>
      </c>
      <c r="M50" s="7">
        <v>0</v>
      </c>
      <c r="N50" s="7">
        <v>0</v>
      </c>
      <c r="O50" s="8">
        <f t="shared" si="3"/>
        <v>23737000</v>
      </c>
    </row>
    <row r="51" spans="2:15" ht="21" customHeight="1">
      <c r="B51" s="42" t="s">
        <v>121</v>
      </c>
      <c r="C51" s="5" t="s">
        <v>1</v>
      </c>
      <c r="E51" s="3" t="s">
        <v>122</v>
      </c>
      <c r="F51" s="7">
        <v>572000</v>
      </c>
      <c r="G51" s="7">
        <v>65000</v>
      </c>
      <c r="H51" s="7">
        <v>4017000</v>
      </c>
      <c r="I51" s="7">
        <v>0</v>
      </c>
      <c r="J51" s="7">
        <v>11000</v>
      </c>
      <c r="K51" s="7">
        <v>30000000</v>
      </c>
      <c r="L51" s="7">
        <v>70000000</v>
      </c>
      <c r="M51" s="7">
        <v>0</v>
      </c>
      <c r="N51" s="7">
        <v>0</v>
      </c>
      <c r="O51" s="8">
        <f t="shared" si="3"/>
        <v>104665000</v>
      </c>
    </row>
    <row r="52" spans="2:15" ht="21" customHeight="1">
      <c r="B52" s="42" t="s">
        <v>123</v>
      </c>
      <c r="C52" s="5" t="s">
        <v>1</v>
      </c>
      <c r="E52" s="3" t="s">
        <v>124</v>
      </c>
      <c r="F52" s="7">
        <v>320000</v>
      </c>
      <c r="G52" s="7">
        <v>38000</v>
      </c>
      <c r="H52" s="7">
        <v>3350000</v>
      </c>
      <c r="I52" s="7">
        <v>0</v>
      </c>
      <c r="J52" s="7">
        <v>11000</v>
      </c>
      <c r="K52" s="7">
        <v>20000000</v>
      </c>
      <c r="L52" s="7">
        <v>0</v>
      </c>
      <c r="M52" s="7">
        <v>0</v>
      </c>
      <c r="N52" s="7">
        <v>0</v>
      </c>
      <c r="O52" s="8">
        <f t="shared" si="3"/>
        <v>23719000</v>
      </c>
    </row>
    <row r="53" spans="2:15" ht="21" customHeight="1">
      <c r="B53" s="42" t="s">
        <v>125</v>
      </c>
      <c r="C53" s="5" t="s">
        <v>1</v>
      </c>
      <c r="E53" s="3" t="s">
        <v>126</v>
      </c>
      <c r="F53" s="7">
        <v>1149697000</v>
      </c>
      <c r="G53" s="7">
        <v>202421000</v>
      </c>
      <c r="H53" s="7">
        <v>213325000</v>
      </c>
      <c r="I53" s="7">
        <v>0</v>
      </c>
      <c r="J53" s="7">
        <v>5920000</v>
      </c>
      <c r="K53" s="7">
        <v>7282000000</v>
      </c>
      <c r="L53" s="7">
        <v>20000000</v>
      </c>
      <c r="M53" s="7">
        <v>0</v>
      </c>
      <c r="N53" s="7">
        <v>0</v>
      </c>
      <c r="O53" s="8">
        <f t="shared" si="3"/>
        <v>8873363000</v>
      </c>
    </row>
    <row r="54" spans="2:15" ht="21" customHeight="1">
      <c r="B54" s="42" t="s">
        <v>127</v>
      </c>
      <c r="C54" s="5" t="s">
        <v>1</v>
      </c>
      <c r="E54" s="3" t="s">
        <v>128</v>
      </c>
      <c r="F54" s="7">
        <v>751000</v>
      </c>
      <c r="G54" s="7">
        <v>151000</v>
      </c>
      <c r="H54" s="7">
        <v>2300000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8">
        <f t="shared" si="3"/>
        <v>3202000</v>
      </c>
    </row>
    <row r="55" spans="2:15" ht="21" customHeight="1" thickBot="1">
      <c r="B55" s="42" t="s">
        <v>129</v>
      </c>
      <c r="C55" s="5" t="s">
        <v>1</v>
      </c>
      <c r="E55" s="3" t="s">
        <v>130</v>
      </c>
      <c r="F55" s="7">
        <v>23237000</v>
      </c>
      <c r="G55" s="7">
        <v>4107000</v>
      </c>
      <c r="H55" s="7">
        <v>21441000</v>
      </c>
      <c r="I55" s="7">
        <v>0</v>
      </c>
      <c r="J55" s="7">
        <v>423000</v>
      </c>
      <c r="K55" s="7">
        <v>30000000</v>
      </c>
      <c r="L55" s="7">
        <v>0</v>
      </c>
      <c r="M55" s="7">
        <v>0</v>
      </c>
      <c r="N55" s="7">
        <v>0</v>
      </c>
      <c r="O55" s="8">
        <f t="shared" si="3"/>
        <v>79208000</v>
      </c>
    </row>
    <row r="56" spans="2:15" s="28" customFormat="1" ht="21" customHeight="1" hidden="1">
      <c r="B56" s="42" t="s">
        <v>1</v>
      </c>
      <c r="E56" s="9" t="s">
        <v>40</v>
      </c>
      <c r="F56" s="10">
        <v>97224270000</v>
      </c>
      <c r="G56" s="10">
        <v>16790730000</v>
      </c>
      <c r="H56" s="10">
        <v>33436007000</v>
      </c>
      <c r="I56" s="10">
        <v>53000000000</v>
      </c>
      <c r="J56" s="10">
        <v>174181245450</v>
      </c>
      <c r="K56" s="10">
        <v>33488724000</v>
      </c>
      <c r="L56" s="10">
        <v>22234358000</v>
      </c>
      <c r="M56" s="10">
        <v>11115035000</v>
      </c>
      <c r="N56" s="10">
        <v>2542553000</v>
      </c>
      <c r="O56" s="11" t="s">
        <v>1</v>
      </c>
    </row>
    <row r="57" spans="1:15" s="28" customFormat="1" ht="12" customHeight="1" thickBot="1">
      <c r="A57" s="29" t="s">
        <v>32</v>
      </c>
      <c r="E57" s="30" t="s">
        <v>1</v>
      </c>
      <c r="F57" s="31" t="s">
        <v>1</v>
      </c>
      <c r="G57" s="31" t="s">
        <v>1</v>
      </c>
      <c r="H57" s="31" t="s">
        <v>1</v>
      </c>
      <c r="I57" s="31" t="s">
        <v>1</v>
      </c>
      <c r="J57" s="31" t="s">
        <v>1</v>
      </c>
      <c r="K57" s="31" t="s">
        <v>1</v>
      </c>
      <c r="L57" s="31" t="s">
        <v>1</v>
      </c>
      <c r="M57" s="31" t="s">
        <v>1</v>
      </c>
      <c r="N57" s="31" t="s">
        <v>1</v>
      </c>
      <c r="O57" s="12" t="s">
        <v>1</v>
      </c>
    </row>
    <row r="58" spans="1:15" s="28" customFormat="1" ht="27" customHeight="1" thickBot="1">
      <c r="A58" s="29" t="s">
        <v>1</v>
      </c>
      <c r="B58" s="32" t="s">
        <v>47</v>
      </c>
      <c r="E58" s="4" t="s">
        <v>48</v>
      </c>
      <c r="F58" s="33">
        <v>4706989300</v>
      </c>
      <c r="G58" s="33">
        <v>834441000</v>
      </c>
      <c r="H58" s="33">
        <v>3723234000</v>
      </c>
      <c r="I58" s="33">
        <v>0</v>
      </c>
      <c r="J58" s="33">
        <v>2818351300</v>
      </c>
      <c r="K58" s="33">
        <v>13981283000</v>
      </c>
      <c r="L58" s="33">
        <v>1082156000</v>
      </c>
      <c r="M58" s="33">
        <v>2627952000</v>
      </c>
      <c r="N58" s="33">
        <v>0</v>
      </c>
      <c r="O58" s="6">
        <f>SUM(F58:N58)</f>
        <v>29774406600</v>
      </c>
    </row>
    <row r="59" spans="1:15" s="28" customFormat="1" ht="27" customHeight="1" thickBot="1">
      <c r="A59" s="29" t="s">
        <v>1</v>
      </c>
      <c r="B59" s="32" t="s">
        <v>45</v>
      </c>
      <c r="E59" s="4" t="s">
        <v>46</v>
      </c>
      <c r="F59" s="33">
        <v>8028608000</v>
      </c>
      <c r="G59" s="33">
        <v>1366638000</v>
      </c>
      <c r="H59" s="33">
        <v>2195908000</v>
      </c>
      <c r="I59" s="33">
        <v>0</v>
      </c>
      <c r="J59" s="33">
        <v>271250500</v>
      </c>
      <c r="K59" s="33">
        <v>3365356000</v>
      </c>
      <c r="L59" s="33">
        <v>0</v>
      </c>
      <c r="M59" s="33">
        <v>0</v>
      </c>
      <c r="N59" s="33">
        <v>0</v>
      </c>
      <c r="O59" s="6">
        <f>SUM(F59:N59)</f>
        <v>15227760500</v>
      </c>
    </row>
    <row r="60" spans="1:15" s="28" customFormat="1" ht="27" customHeight="1" thickBot="1">
      <c r="A60" s="29" t="s">
        <v>32</v>
      </c>
      <c r="B60" s="32" t="s">
        <v>1</v>
      </c>
      <c r="E60" s="4" t="s">
        <v>49</v>
      </c>
      <c r="F60" s="33">
        <f aca="true" t="shared" si="4" ref="F60:O60">F59+F58</f>
        <v>12735597300</v>
      </c>
      <c r="G60" s="33">
        <f t="shared" si="4"/>
        <v>2201079000</v>
      </c>
      <c r="H60" s="33">
        <f t="shared" si="4"/>
        <v>5919142000</v>
      </c>
      <c r="I60" s="33">
        <f t="shared" si="4"/>
        <v>0</v>
      </c>
      <c r="J60" s="33">
        <f t="shared" si="4"/>
        <v>3089601800</v>
      </c>
      <c r="K60" s="33">
        <f t="shared" si="4"/>
        <v>17346639000</v>
      </c>
      <c r="L60" s="33">
        <f t="shared" si="4"/>
        <v>1082156000</v>
      </c>
      <c r="M60" s="33">
        <f t="shared" si="4"/>
        <v>2627952000</v>
      </c>
      <c r="N60" s="33">
        <f t="shared" si="4"/>
        <v>0</v>
      </c>
      <c r="O60" s="33">
        <f t="shared" si="4"/>
        <v>45002167100</v>
      </c>
    </row>
    <row r="61" ht="12.75">
      <c r="O61" s="34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75" zoomScaleNormal="75" zoomScalePageLayoutView="0" workbookViewId="0" topLeftCell="E9">
      <selection activeCell="I94" sqref="I94"/>
    </sheetView>
  </sheetViews>
  <sheetFormatPr defaultColWidth="9.00390625" defaultRowHeight="12.75"/>
  <cols>
    <col min="1" max="3" width="9.125" style="18" hidden="1" customWidth="1"/>
    <col min="4" max="4" width="14.75390625" style="18" hidden="1" customWidth="1"/>
    <col min="5" max="5" width="70.75390625" style="18" bestFit="1" customWidth="1"/>
    <col min="6" max="6" width="20.375" style="18" customWidth="1"/>
    <col min="7" max="8" width="18.75390625" style="18" bestFit="1" customWidth="1"/>
    <col min="9" max="9" width="17.75390625" style="18" bestFit="1" customWidth="1"/>
    <col min="10" max="10" width="18.75390625" style="18" bestFit="1" customWidth="1"/>
    <col min="11" max="11" width="20.375" style="18" customWidth="1"/>
    <col min="12" max="13" width="18.75390625" style="18" bestFit="1" customWidth="1"/>
    <col min="14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3" t="s">
        <v>0</v>
      </c>
      <c r="B1" s="14" t="s">
        <v>33</v>
      </c>
      <c r="C1" s="15" t="s">
        <v>1</v>
      </c>
      <c r="D1" s="16" t="s">
        <v>2</v>
      </c>
      <c r="E1" s="17" t="s">
        <v>3</v>
      </c>
      <c r="F1" s="17" t="s">
        <v>4</v>
      </c>
      <c r="G1" s="17" t="s">
        <v>4</v>
      </c>
      <c r="H1" s="17" t="s">
        <v>4</v>
      </c>
      <c r="I1" s="17" t="s">
        <v>4</v>
      </c>
      <c r="J1" s="17" t="s">
        <v>4</v>
      </c>
      <c r="K1" s="17" t="s">
        <v>4</v>
      </c>
      <c r="L1" s="17" t="s">
        <v>4</v>
      </c>
      <c r="M1" s="17" t="s">
        <v>4</v>
      </c>
      <c r="N1" s="17" t="s">
        <v>4</v>
      </c>
      <c r="O1" s="35" t="s">
        <v>5</v>
      </c>
    </row>
    <row r="2" spans="1:15" ht="12.75" hidden="1">
      <c r="A2" s="19" t="s">
        <v>6</v>
      </c>
      <c r="B2" s="14" t="s">
        <v>38</v>
      </c>
      <c r="C2" s="15" t="s">
        <v>35</v>
      </c>
      <c r="D2" s="16" t="s">
        <v>7</v>
      </c>
      <c r="E2" s="20" t="str">
        <f aca="true" t="shared" si="0" ref="E2:N2">ButceYil</f>
        <v>2013</v>
      </c>
      <c r="F2" s="20" t="str">
        <f t="shared" si="0"/>
        <v>2013</v>
      </c>
      <c r="G2" s="20" t="str">
        <f t="shared" si="0"/>
        <v>2013</v>
      </c>
      <c r="H2" s="20" t="str">
        <f t="shared" si="0"/>
        <v>2013</v>
      </c>
      <c r="I2" s="20" t="str">
        <f t="shared" si="0"/>
        <v>2013</v>
      </c>
      <c r="J2" s="20" t="str">
        <f t="shared" si="0"/>
        <v>2013</v>
      </c>
      <c r="K2" s="20" t="str">
        <f t="shared" si="0"/>
        <v>2013</v>
      </c>
      <c r="L2" s="20" t="str">
        <f t="shared" si="0"/>
        <v>2013</v>
      </c>
      <c r="M2" s="20" t="str">
        <f t="shared" si="0"/>
        <v>2013</v>
      </c>
      <c r="N2" s="20" t="str">
        <f t="shared" si="0"/>
        <v>2013</v>
      </c>
      <c r="O2" s="36" t="s">
        <v>1</v>
      </c>
    </row>
    <row r="3" spans="1:15" ht="12.75" hidden="1">
      <c r="A3" s="19" t="s">
        <v>1</v>
      </c>
      <c r="B3" s="14" t="s">
        <v>1</v>
      </c>
      <c r="C3" s="15" t="s">
        <v>1</v>
      </c>
      <c r="D3" s="16" t="s">
        <v>8</v>
      </c>
      <c r="E3" s="20" t="s">
        <v>1</v>
      </c>
      <c r="F3" s="20" t="str">
        <f aca="true" t="shared" si="1" ref="F3:N3">ButceYil</f>
        <v>2013</v>
      </c>
      <c r="G3" s="20" t="str">
        <f t="shared" si="1"/>
        <v>2013</v>
      </c>
      <c r="H3" s="20" t="str">
        <f t="shared" si="1"/>
        <v>2013</v>
      </c>
      <c r="I3" s="20" t="str">
        <f t="shared" si="1"/>
        <v>2013</v>
      </c>
      <c r="J3" s="20" t="str">
        <f t="shared" si="1"/>
        <v>2013</v>
      </c>
      <c r="K3" s="20" t="str">
        <f t="shared" si="1"/>
        <v>2013</v>
      </c>
      <c r="L3" s="20" t="str">
        <f t="shared" si="1"/>
        <v>2013</v>
      </c>
      <c r="M3" s="20" t="str">
        <f t="shared" si="1"/>
        <v>2013</v>
      </c>
      <c r="N3" s="20" t="str">
        <f t="shared" si="1"/>
        <v>2013</v>
      </c>
      <c r="O3" s="36" t="s">
        <v>1</v>
      </c>
    </row>
    <row r="4" spans="1:15" ht="12.75" hidden="1">
      <c r="A4" s="19" t="s">
        <v>9</v>
      </c>
      <c r="B4" s="14" t="s">
        <v>34</v>
      </c>
      <c r="C4" s="15" t="s">
        <v>37</v>
      </c>
      <c r="D4" s="16" t="s">
        <v>10</v>
      </c>
      <c r="E4" s="20" t="s">
        <v>1</v>
      </c>
      <c r="F4" s="20" t="str">
        <f aca="true" t="shared" si="2" ref="F4:N4">Asama</f>
        <v>13</v>
      </c>
      <c r="G4" s="20" t="str">
        <f t="shared" si="2"/>
        <v>13</v>
      </c>
      <c r="H4" s="20" t="str">
        <f t="shared" si="2"/>
        <v>13</v>
      </c>
      <c r="I4" s="20" t="str">
        <f t="shared" si="2"/>
        <v>13</v>
      </c>
      <c r="J4" s="20" t="str">
        <f t="shared" si="2"/>
        <v>13</v>
      </c>
      <c r="K4" s="20" t="str">
        <f t="shared" si="2"/>
        <v>13</v>
      </c>
      <c r="L4" s="20" t="str">
        <f t="shared" si="2"/>
        <v>13</v>
      </c>
      <c r="M4" s="20" t="str">
        <f t="shared" si="2"/>
        <v>13</v>
      </c>
      <c r="N4" s="20" t="str">
        <f t="shared" si="2"/>
        <v>13</v>
      </c>
      <c r="O4" s="36" t="s">
        <v>1</v>
      </c>
    </row>
    <row r="5" spans="1:15" ht="12.75" hidden="1">
      <c r="A5" s="19" t="s">
        <v>11</v>
      </c>
      <c r="B5" s="22" t="s">
        <v>131</v>
      </c>
      <c r="C5" s="22" t="s">
        <v>1</v>
      </c>
      <c r="D5" s="16" t="s">
        <v>12</v>
      </c>
      <c r="E5" s="17" t="s">
        <v>1</v>
      </c>
      <c r="F5" s="37" t="s">
        <v>13</v>
      </c>
      <c r="G5" s="37" t="s">
        <v>14</v>
      </c>
      <c r="H5" s="37" t="s">
        <v>15</v>
      </c>
      <c r="I5" s="37" t="s">
        <v>16</v>
      </c>
      <c r="J5" s="37" t="s">
        <v>17</v>
      </c>
      <c r="K5" s="37" t="s">
        <v>18</v>
      </c>
      <c r="L5" s="37" t="s">
        <v>19</v>
      </c>
      <c r="M5" s="37" t="s">
        <v>20</v>
      </c>
      <c r="N5" s="37" t="s">
        <v>21</v>
      </c>
      <c r="O5" s="36" t="s">
        <v>1</v>
      </c>
    </row>
    <row r="6" spans="1:15" ht="12.75" hidden="1">
      <c r="A6" s="36" t="s">
        <v>1</v>
      </c>
      <c r="B6" s="36" t="s">
        <v>1</v>
      </c>
      <c r="C6" s="36" t="s">
        <v>1</v>
      </c>
      <c r="D6" s="38" t="s">
        <v>5</v>
      </c>
      <c r="E6" s="36" t="s">
        <v>1</v>
      </c>
      <c r="F6" s="36" t="s">
        <v>1</v>
      </c>
      <c r="G6" s="36" t="s">
        <v>1</v>
      </c>
      <c r="H6" s="36" t="s">
        <v>1</v>
      </c>
      <c r="I6" s="36" t="s">
        <v>1</v>
      </c>
      <c r="J6" s="36" t="s">
        <v>1</v>
      </c>
      <c r="K6" s="36" t="s">
        <v>1</v>
      </c>
      <c r="L6" s="36" t="s">
        <v>1</v>
      </c>
      <c r="M6" s="36" t="s">
        <v>1</v>
      </c>
      <c r="N6" s="36" t="s">
        <v>1</v>
      </c>
      <c r="O6" s="36" t="s">
        <v>1</v>
      </c>
    </row>
    <row r="7" spans="1:15" ht="12.75" hidden="1">
      <c r="A7" s="21" t="s">
        <v>22</v>
      </c>
      <c r="B7" s="36" t="s">
        <v>1</v>
      </c>
      <c r="C7" s="36" t="s">
        <v>1</v>
      </c>
      <c r="D7" s="36" t="s">
        <v>1</v>
      </c>
      <c r="E7" s="36" t="s">
        <v>1</v>
      </c>
      <c r="F7" s="36" t="s">
        <v>1</v>
      </c>
      <c r="G7" s="36" t="s">
        <v>1</v>
      </c>
      <c r="H7" s="36" t="s">
        <v>1</v>
      </c>
      <c r="I7" s="36" t="s">
        <v>1</v>
      </c>
      <c r="J7" s="36" t="s">
        <v>1</v>
      </c>
      <c r="K7" s="36" t="s">
        <v>1</v>
      </c>
      <c r="L7" s="36" t="s">
        <v>1</v>
      </c>
      <c r="M7" s="36" t="s">
        <v>1</v>
      </c>
      <c r="N7" s="36" t="s">
        <v>1</v>
      </c>
      <c r="O7" s="36" t="s">
        <v>1</v>
      </c>
    </row>
    <row r="8" spans="1:15" ht="12.75" customHeight="1" hidden="1">
      <c r="A8" s="22" t="s">
        <v>1</v>
      </c>
      <c r="B8" s="22" t="s">
        <v>1</v>
      </c>
      <c r="C8" s="22" t="s">
        <v>1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 t="s">
        <v>1</v>
      </c>
      <c r="M8" s="16" t="s">
        <v>1</v>
      </c>
      <c r="N8" s="16" t="s">
        <v>1</v>
      </c>
      <c r="O8" s="36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5" t="s">
        <v>133</v>
      </c>
      <c r="F9" s="45" t="s">
        <v>1</v>
      </c>
      <c r="G9" s="45" t="s">
        <v>1</v>
      </c>
      <c r="H9" s="45" t="s">
        <v>1</v>
      </c>
      <c r="I9" s="45" t="s">
        <v>1</v>
      </c>
      <c r="J9" s="45" t="s">
        <v>1</v>
      </c>
      <c r="K9" s="45" t="s">
        <v>1</v>
      </c>
      <c r="L9" s="45" t="s">
        <v>1</v>
      </c>
      <c r="M9" s="45" t="s">
        <v>1</v>
      </c>
      <c r="N9" s="45" t="s">
        <v>1</v>
      </c>
      <c r="O9" s="45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5" t="s">
        <v>134</v>
      </c>
      <c r="F10" s="45" t="s">
        <v>1</v>
      </c>
      <c r="G10" s="45" t="s">
        <v>1</v>
      </c>
      <c r="H10" s="45" t="s">
        <v>1</v>
      </c>
      <c r="I10" s="45" t="s">
        <v>1</v>
      </c>
      <c r="J10" s="45" t="s">
        <v>1</v>
      </c>
      <c r="K10" s="45" t="s">
        <v>1</v>
      </c>
      <c r="L10" s="45" t="s">
        <v>1</v>
      </c>
      <c r="M10" s="45" t="s">
        <v>1</v>
      </c>
      <c r="N10" s="45" t="s">
        <v>1</v>
      </c>
      <c r="O10" s="45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6" t="s">
        <v>23</v>
      </c>
      <c r="F11" s="46" t="s">
        <v>1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</row>
    <row r="12" spans="1:15" ht="12.7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3" t="str">
        <f>IF(ButceYil&gt;2008,"TL","YTL")</f>
        <v>TL</v>
      </c>
    </row>
    <row r="13" spans="1:15" s="26" customFormat="1" ht="24.75" customHeight="1">
      <c r="A13" s="24" t="s">
        <v>1</v>
      </c>
      <c r="B13" s="24" t="s">
        <v>1</v>
      </c>
      <c r="C13" s="24" t="s">
        <v>1</v>
      </c>
      <c r="D13" s="25" t="s">
        <v>1</v>
      </c>
      <c r="E13" s="47" t="s">
        <v>24</v>
      </c>
      <c r="F13" s="43" t="s">
        <v>41</v>
      </c>
      <c r="G13" s="43" t="s">
        <v>42</v>
      </c>
      <c r="H13" s="43" t="s">
        <v>43</v>
      </c>
      <c r="I13" s="43" t="s">
        <v>25</v>
      </c>
      <c r="J13" s="43" t="s">
        <v>26</v>
      </c>
      <c r="K13" s="43" t="s">
        <v>27</v>
      </c>
      <c r="L13" s="43" t="s">
        <v>44</v>
      </c>
      <c r="M13" s="43" t="s">
        <v>28</v>
      </c>
      <c r="N13" s="43" t="s">
        <v>29</v>
      </c>
      <c r="O13" s="43" t="s">
        <v>30</v>
      </c>
    </row>
    <row r="14" spans="4:15" s="26" customFormat="1" ht="24.75" customHeight="1" thickBot="1">
      <c r="D14" s="27" t="s">
        <v>1</v>
      </c>
      <c r="E14" s="48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</row>
    <row r="15" spans="1:15" ht="21" customHeight="1" hidden="1">
      <c r="A15" s="27" t="s">
        <v>2</v>
      </c>
      <c r="B15" s="27" t="s">
        <v>31</v>
      </c>
      <c r="C15" s="27" t="s">
        <v>5</v>
      </c>
      <c r="E15" s="39" t="s">
        <v>1</v>
      </c>
      <c r="F15" s="40" t="s">
        <v>1</v>
      </c>
      <c r="G15" s="40" t="s">
        <v>1</v>
      </c>
      <c r="H15" s="40" t="s">
        <v>1</v>
      </c>
      <c r="I15" s="40" t="s">
        <v>1</v>
      </c>
      <c r="J15" s="40" t="s">
        <v>1</v>
      </c>
      <c r="K15" s="40" t="s">
        <v>1</v>
      </c>
      <c r="L15" s="40" t="s">
        <v>1</v>
      </c>
      <c r="M15" s="40" t="s">
        <v>1</v>
      </c>
      <c r="N15" s="40" t="s">
        <v>1</v>
      </c>
      <c r="O15" s="41" t="s">
        <v>1</v>
      </c>
    </row>
    <row r="16" spans="1:15" s="28" customFormat="1" ht="21" customHeight="1">
      <c r="A16" s="5" t="s">
        <v>1</v>
      </c>
      <c r="B16" s="42" t="s">
        <v>51</v>
      </c>
      <c r="C16" s="5" t="s">
        <v>1</v>
      </c>
      <c r="E16" s="3" t="s">
        <v>52</v>
      </c>
      <c r="F16" s="7">
        <v>145378000</v>
      </c>
      <c r="G16" s="7">
        <v>716000</v>
      </c>
      <c r="H16" s="7">
        <v>162328000</v>
      </c>
      <c r="I16" s="7">
        <v>0</v>
      </c>
      <c r="J16" s="7">
        <v>368000</v>
      </c>
      <c r="K16" s="7">
        <v>6000000</v>
      </c>
      <c r="L16" s="7">
        <v>0</v>
      </c>
      <c r="M16" s="7">
        <v>0</v>
      </c>
      <c r="N16" s="7">
        <v>0</v>
      </c>
      <c r="O16" s="8">
        <f aca="true" t="shared" si="3" ref="O16:O55">N16+M16+L16+K16+J16+I16+H16+G16+F16</f>
        <v>314790000</v>
      </c>
    </row>
    <row r="17" spans="2:15" ht="21" customHeight="1">
      <c r="B17" s="42" t="s">
        <v>53</v>
      </c>
      <c r="C17" s="5" t="s">
        <v>1</v>
      </c>
      <c r="E17" s="3" t="s">
        <v>54</v>
      </c>
      <c r="F17" s="7">
        <v>3895490</v>
      </c>
      <c r="G17" s="7">
        <v>674000</v>
      </c>
      <c r="H17" s="7">
        <v>3280000</v>
      </c>
      <c r="I17" s="7">
        <v>0</v>
      </c>
      <c r="J17" s="7">
        <v>283000</v>
      </c>
      <c r="K17" s="7">
        <v>850000</v>
      </c>
      <c r="L17" s="7">
        <v>0</v>
      </c>
      <c r="M17" s="7">
        <v>0</v>
      </c>
      <c r="N17" s="7">
        <v>0</v>
      </c>
      <c r="O17" s="8">
        <f t="shared" si="3"/>
        <v>8982490</v>
      </c>
    </row>
    <row r="18" spans="2:15" ht="21" customHeight="1">
      <c r="B18" s="42" t="s">
        <v>55</v>
      </c>
      <c r="C18" s="5" t="s">
        <v>1</v>
      </c>
      <c r="E18" s="3" t="s">
        <v>56</v>
      </c>
      <c r="F18" s="7">
        <v>935000</v>
      </c>
      <c r="G18" s="7">
        <v>178000</v>
      </c>
      <c r="H18" s="7">
        <v>1165000</v>
      </c>
      <c r="I18" s="7">
        <v>0</v>
      </c>
      <c r="J18" s="7">
        <v>237000</v>
      </c>
      <c r="K18" s="7">
        <v>0</v>
      </c>
      <c r="L18" s="7">
        <v>0</v>
      </c>
      <c r="M18" s="7">
        <v>0</v>
      </c>
      <c r="N18" s="7">
        <v>0</v>
      </c>
      <c r="O18" s="8">
        <f t="shared" si="3"/>
        <v>2515000</v>
      </c>
    </row>
    <row r="19" spans="2:15" ht="21" customHeight="1">
      <c r="B19" s="42" t="s">
        <v>57</v>
      </c>
      <c r="C19" s="5" t="s">
        <v>1</v>
      </c>
      <c r="E19" s="3" t="s">
        <v>58</v>
      </c>
      <c r="F19" s="7">
        <v>1228000</v>
      </c>
      <c r="G19" s="7">
        <v>237000</v>
      </c>
      <c r="H19" s="7">
        <v>2518000</v>
      </c>
      <c r="I19" s="7">
        <v>0</v>
      </c>
      <c r="J19" s="7">
        <v>168000</v>
      </c>
      <c r="K19" s="7">
        <v>0</v>
      </c>
      <c r="L19" s="7">
        <v>0</v>
      </c>
      <c r="M19" s="7">
        <v>0</v>
      </c>
      <c r="N19" s="7">
        <v>0</v>
      </c>
      <c r="O19" s="8">
        <f t="shared" si="3"/>
        <v>4151000</v>
      </c>
    </row>
    <row r="20" spans="2:15" ht="21" customHeight="1">
      <c r="B20" s="42" t="s">
        <v>59</v>
      </c>
      <c r="C20" s="5" t="s">
        <v>1</v>
      </c>
      <c r="E20" s="3" t="s">
        <v>60</v>
      </c>
      <c r="F20" s="7">
        <v>1730000</v>
      </c>
      <c r="G20" s="7">
        <v>301000</v>
      </c>
      <c r="H20" s="7">
        <v>9076000</v>
      </c>
      <c r="I20" s="7">
        <v>0</v>
      </c>
      <c r="J20" s="7">
        <v>635000</v>
      </c>
      <c r="K20" s="7">
        <v>1950000</v>
      </c>
      <c r="L20" s="7">
        <v>0</v>
      </c>
      <c r="M20" s="7">
        <v>0</v>
      </c>
      <c r="N20" s="7">
        <v>0</v>
      </c>
      <c r="O20" s="8">
        <f t="shared" si="3"/>
        <v>13692000</v>
      </c>
    </row>
    <row r="21" spans="2:15" ht="21" customHeight="1">
      <c r="B21" s="42" t="s">
        <v>61</v>
      </c>
      <c r="C21" s="5" t="s">
        <v>1</v>
      </c>
      <c r="E21" s="3" t="s">
        <v>62</v>
      </c>
      <c r="F21" s="7">
        <v>1259000</v>
      </c>
      <c r="G21" s="7">
        <v>152000</v>
      </c>
      <c r="H21" s="7">
        <v>4889000</v>
      </c>
      <c r="I21" s="7">
        <v>0</v>
      </c>
      <c r="J21" s="7">
        <v>131000</v>
      </c>
      <c r="K21" s="7">
        <v>1000000</v>
      </c>
      <c r="L21" s="7">
        <v>0</v>
      </c>
      <c r="M21" s="7">
        <v>0</v>
      </c>
      <c r="N21" s="7">
        <v>0</v>
      </c>
      <c r="O21" s="8">
        <f t="shared" si="3"/>
        <v>7431000</v>
      </c>
    </row>
    <row r="22" spans="2:15" ht="21" customHeight="1">
      <c r="B22" s="42" t="s">
        <v>63</v>
      </c>
      <c r="C22" s="5" t="s">
        <v>1</v>
      </c>
      <c r="E22" s="3" t="s">
        <v>64</v>
      </c>
      <c r="F22" s="7">
        <v>5591000</v>
      </c>
      <c r="G22" s="7">
        <v>912000</v>
      </c>
      <c r="H22" s="7">
        <v>3165000</v>
      </c>
      <c r="I22" s="7">
        <v>0</v>
      </c>
      <c r="J22" s="7">
        <v>671000</v>
      </c>
      <c r="K22" s="7">
        <v>2500000</v>
      </c>
      <c r="L22" s="7">
        <v>0</v>
      </c>
      <c r="M22" s="7">
        <v>0</v>
      </c>
      <c r="N22" s="7">
        <v>0</v>
      </c>
      <c r="O22" s="8">
        <f t="shared" si="3"/>
        <v>12839000</v>
      </c>
    </row>
    <row r="23" spans="2:15" ht="21" customHeight="1">
      <c r="B23" s="42" t="s">
        <v>65</v>
      </c>
      <c r="C23" s="5" t="s">
        <v>1</v>
      </c>
      <c r="E23" s="3" t="s">
        <v>66</v>
      </c>
      <c r="F23" s="7">
        <v>297326000</v>
      </c>
      <c r="G23" s="7">
        <v>50396000</v>
      </c>
      <c r="H23" s="7">
        <v>177172000</v>
      </c>
      <c r="I23" s="7">
        <v>0</v>
      </c>
      <c r="J23" s="7">
        <v>172628000</v>
      </c>
      <c r="K23" s="7">
        <v>179000000</v>
      </c>
      <c r="L23" s="7">
        <v>998313000</v>
      </c>
      <c r="M23" s="7">
        <v>0</v>
      </c>
      <c r="N23" s="7">
        <v>0</v>
      </c>
      <c r="O23" s="8">
        <f t="shared" si="3"/>
        <v>1874835000</v>
      </c>
    </row>
    <row r="24" spans="2:15" ht="21" customHeight="1">
      <c r="B24" s="42" t="s">
        <v>67</v>
      </c>
      <c r="C24" s="5" t="s">
        <v>1</v>
      </c>
      <c r="E24" s="3" t="s">
        <v>68</v>
      </c>
      <c r="F24" s="7">
        <v>928000</v>
      </c>
      <c r="G24" s="7">
        <v>123000</v>
      </c>
      <c r="H24" s="7">
        <v>4537000</v>
      </c>
      <c r="I24" s="7">
        <v>0</v>
      </c>
      <c r="J24" s="7">
        <v>5407000</v>
      </c>
      <c r="K24" s="7">
        <v>55000</v>
      </c>
      <c r="L24" s="7">
        <v>0</v>
      </c>
      <c r="M24" s="7">
        <v>0</v>
      </c>
      <c r="N24" s="7">
        <v>0</v>
      </c>
      <c r="O24" s="8">
        <f t="shared" si="3"/>
        <v>11050000</v>
      </c>
    </row>
    <row r="25" spans="2:15" ht="21" customHeight="1">
      <c r="B25" s="42" t="s">
        <v>69</v>
      </c>
      <c r="C25" s="5" t="s">
        <v>1</v>
      </c>
      <c r="E25" s="3" t="s">
        <v>70</v>
      </c>
      <c r="F25" s="7">
        <v>2297000</v>
      </c>
      <c r="G25" s="7">
        <v>268000</v>
      </c>
      <c r="H25" s="7">
        <v>8457000</v>
      </c>
      <c r="I25" s="7">
        <v>0</v>
      </c>
      <c r="J25" s="7">
        <v>967000</v>
      </c>
      <c r="K25" s="7">
        <v>7000000</v>
      </c>
      <c r="L25" s="7">
        <v>0</v>
      </c>
      <c r="M25" s="7">
        <v>0</v>
      </c>
      <c r="N25" s="7">
        <v>0</v>
      </c>
      <c r="O25" s="8">
        <f t="shared" si="3"/>
        <v>18989000</v>
      </c>
    </row>
    <row r="26" spans="2:15" ht="21" customHeight="1">
      <c r="B26" s="42" t="s">
        <v>71</v>
      </c>
      <c r="C26" s="5" t="s">
        <v>1</v>
      </c>
      <c r="E26" s="3" t="s">
        <v>72</v>
      </c>
      <c r="F26" s="7">
        <v>262030000</v>
      </c>
      <c r="G26" s="7">
        <v>46423000</v>
      </c>
      <c r="H26" s="7">
        <v>356497000</v>
      </c>
      <c r="I26" s="7">
        <v>0</v>
      </c>
      <c r="J26" s="7">
        <v>1994773000</v>
      </c>
      <c r="K26" s="7">
        <v>695000000</v>
      </c>
      <c r="L26" s="7">
        <v>0</v>
      </c>
      <c r="M26" s="7">
        <v>2993834000</v>
      </c>
      <c r="N26" s="7">
        <v>0</v>
      </c>
      <c r="O26" s="8">
        <f t="shared" si="3"/>
        <v>6348557000</v>
      </c>
    </row>
    <row r="27" spans="2:15" ht="21" customHeight="1">
      <c r="B27" s="42" t="s">
        <v>73</v>
      </c>
      <c r="C27" s="5" t="s">
        <v>1</v>
      </c>
      <c r="E27" s="3" t="s">
        <v>74</v>
      </c>
      <c r="F27" s="7">
        <v>43343000</v>
      </c>
      <c r="G27" s="7">
        <v>7192000</v>
      </c>
      <c r="H27" s="7">
        <v>28308000</v>
      </c>
      <c r="I27" s="7">
        <v>0</v>
      </c>
      <c r="J27" s="7">
        <v>418695000</v>
      </c>
      <c r="K27" s="7">
        <v>434000000</v>
      </c>
      <c r="L27" s="7">
        <v>1403000</v>
      </c>
      <c r="M27" s="7">
        <v>0</v>
      </c>
      <c r="N27" s="7">
        <v>0</v>
      </c>
      <c r="O27" s="8">
        <f t="shared" si="3"/>
        <v>932941000</v>
      </c>
    </row>
    <row r="28" spans="2:15" ht="21" customHeight="1">
      <c r="B28" s="42" t="s">
        <v>75</v>
      </c>
      <c r="C28" s="5" t="s">
        <v>1</v>
      </c>
      <c r="E28" s="3" t="s">
        <v>76</v>
      </c>
      <c r="F28" s="7">
        <v>109074000</v>
      </c>
      <c r="G28" s="7">
        <v>15030000</v>
      </c>
      <c r="H28" s="7">
        <v>50046000</v>
      </c>
      <c r="I28" s="7">
        <v>0</v>
      </c>
      <c r="J28" s="7">
        <v>8096000</v>
      </c>
      <c r="K28" s="7">
        <v>6700000</v>
      </c>
      <c r="L28" s="7">
        <v>0</v>
      </c>
      <c r="M28" s="7">
        <v>0</v>
      </c>
      <c r="N28" s="7">
        <v>0</v>
      </c>
      <c r="O28" s="8">
        <f t="shared" si="3"/>
        <v>188946000</v>
      </c>
    </row>
    <row r="29" spans="2:15" ht="21" customHeight="1">
      <c r="B29" s="42" t="s">
        <v>77</v>
      </c>
      <c r="C29" s="5" t="s">
        <v>1</v>
      </c>
      <c r="E29" s="3" t="s">
        <v>78</v>
      </c>
      <c r="F29" s="7">
        <v>163500000</v>
      </c>
      <c r="G29" s="7">
        <v>20018000</v>
      </c>
      <c r="H29" s="7">
        <v>34182000</v>
      </c>
      <c r="I29" s="7">
        <v>0</v>
      </c>
      <c r="J29" s="7">
        <v>6333000</v>
      </c>
      <c r="K29" s="7">
        <v>7800000</v>
      </c>
      <c r="L29" s="7">
        <v>0</v>
      </c>
      <c r="M29" s="7">
        <v>0</v>
      </c>
      <c r="N29" s="7">
        <v>0</v>
      </c>
      <c r="O29" s="8">
        <f t="shared" si="3"/>
        <v>231833000</v>
      </c>
    </row>
    <row r="30" spans="2:15" ht="21" customHeight="1">
      <c r="B30" s="42" t="s">
        <v>79</v>
      </c>
      <c r="C30" s="5" t="s">
        <v>1</v>
      </c>
      <c r="E30" s="3" t="s">
        <v>80</v>
      </c>
      <c r="F30" s="7">
        <v>1104728000</v>
      </c>
      <c r="G30" s="7">
        <v>238808000</v>
      </c>
      <c r="H30" s="7">
        <v>146822000</v>
      </c>
      <c r="I30" s="7">
        <v>0</v>
      </c>
      <c r="J30" s="7">
        <v>39176000</v>
      </c>
      <c r="K30" s="7">
        <v>673700000</v>
      </c>
      <c r="L30" s="7">
        <v>25316000</v>
      </c>
      <c r="M30" s="7">
        <v>106830000</v>
      </c>
      <c r="N30" s="7">
        <v>0</v>
      </c>
      <c r="O30" s="8">
        <f t="shared" si="3"/>
        <v>2335380000</v>
      </c>
    </row>
    <row r="31" spans="2:15" ht="21" customHeight="1">
      <c r="B31" s="42" t="s">
        <v>81</v>
      </c>
      <c r="C31" s="5" t="s">
        <v>1</v>
      </c>
      <c r="E31" s="3" t="s">
        <v>82</v>
      </c>
      <c r="F31" s="7">
        <v>86415000</v>
      </c>
      <c r="G31" s="7">
        <v>13373000</v>
      </c>
      <c r="H31" s="7">
        <v>88833000</v>
      </c>
      <c r="I31" s="7">
        <v>0</v>
      </c>
      <c r="J31" s="7">
        <v>33358000</v>
      </c>
      <c r="K31" s="7">
        <v>237400000</v>
      </c>
      <c r="L31" s="7">
        <v>0</v>
      </c>
      <c r="M31" s="7">
        <v>0</v>
      </c>
      <c r="N31" s="7">
        <v>0</v>
      </c>
      <c r="O31" s="8">
        <f t="shared" si="3"/>
        <v>459379000</v>
      </c>
    </row>
    <row r="32" spans="2:15" ht="21" customHeight="1">
      <c r="B32" s="42" t="s">
        <v>83</v>
      </c>
      <c r="C32" s="5" t="s">
        <v>1</v>
      </c>
      <c r="E32" s="3" t="s">
        <v>84</v>
      </c>
      <c r="F32" s="7">
        <v>23406000</v>
      </c>
      <c r="G32" s="7">
        <v>3552000</v>
      </c>
      <c r="H32" s="7">
        <v>10544000</v>
      </c>
      <c r="I32" s="7">
        <v>0</v>
      </c>
      <c r="J32" s="7">
        <v>281000</v>
      </c>
      <c r="K32" s="7">
        <v>92700000</v>
      </c>
      <c r="L32" s="7">
        <v>0</v>
      </c>
      <c r="M32" s="7">
        <v>0</v>
      </c>
      <c r="N32" s="7">
        <v>0</v>
      </c>
      <c r="O32" s="8">
        <f t="shared" si="3"/>
        <v>130483000</v>
      </c>
    </row>
    <row r="33" spans="2:15" ht="21" customHeight="1">
      <c r="B33" s="42" t="s">
        <v>85</v>
      </c>
      <c r="C33" s="5" t="s">
        <v>1</v>
      </c>
      <c r="E33" s="3" t="s">
        <v>86</v>
      </c>
      <c r="F33" s="7">
        <v>4541000</v>
      </c>
      <c r="G33" s="7">
        <v>750000</v>
      </c>
      <c r="H33" s="7">
        <v>2630000</v>
      </c>
      <c r="I33" s="7">
        <v>0</v>
      </c>
      <c r="J33" s="7">
        <v>447000</v>
      </c>
      <c r="K33" s="7">
        <v>1100000</v>
      </c>
      <c r="L33" s="7">
        <v>0</v>
      </c>
      <c r="M33" s="7">
        <v>0</v>
      </c>
      <c r="N33" s="7">
        <v>0</v>
      </c>
      <c r="O33" s="8">
        <f t="shared" si="3"/>
        <v>9468000</v>
      </c>
    </row>
    <row r="34" spans="2:15" ht="21" customHeight="1">
      <c r="B34" s="42" t="s">
        <v>87</v>
      </c>
      <c r="C34" s="5" t="s">
        <v>1</v>
      </c>
      <c r="E34" s="3" t="s">
        <v>88</v>
      </c>
      <c r="F34" s="7">
        <v>138489000</v>
      </c>
      <c r="G34" s="7">
        <v>26988000</v>
      </c>
      <c r="H34" s="7">
        <v>47679000</v>
      </c>
      <c r="I34" s="7">
        <v>0</v>
      </c>
      <c r="J34" s="7">
        <v>1724000</v>
      </c>
      <c r="K34" s="7">
        <v>9971000</v>
      </c>
      <c r="L34" s="7">
        <v>0</v>
      </c>
      <c r="M34" s="7">
        <v>0</v>
      </c>
      <c r="N34" s="7">
        <v>0</v>
      </c>
      <c r="O34" s="8">
        <f t="shared" si="3"/>
        <v>224851000</v>
      </c>
    </row>
    <row r="35" spans="2:15" ht="21" customHeight="1">
      <c r="B35" s="42" t="s">
        <v>89</v>
      </c>
      <c r="C35" s="5" t="s">
        <v>1</v>
      </c>
      <c r="E35" s="3" t="s">
        <v>90</v>
      </c>
      <c r="F35" s="7">
        <v>13872000</v>
      </c>
      <c r="G35" s="7">
        <v>2059000</v>
      </c>
      <c r="H35" s="7">
        <v>24949000</v>
      </c>
      <c r="I35" s="7">
        <v>0</v>
      </c>
      <c r="J35" s="7">
        <v>1092000</v>
      </c>
      <c r="K35" s="7">
        <v>0</v>
      </c>
      <c r="L35" s="7">
        <v>0</v>
      </c>
      <c r="M35" s="7">
        <v>0</v>
      </c>
      <c r="N35" s="7">
        <v>0</v>
      </c>
      <c r="O35" s="8">
        <f t="shared" si="3"/>
        <v>41972000</v>
      </c>
    </row>
    <row r="36" spans="2:15" ht="21" customHeight="1">
      <c r="B36" s="42" t="s">
        <v>91</v>
      </c>
      <c r="C36" s="5" t="s">
        <v>1</v>
      </c>
      <c r="E36" s="3" t="s">
        <v>92</v>
      </c>
      <c r="F36" s="7">
        <v>1943000</v>
      </c>
      <c r="G36" s="7">
        <v>176000</v>
      </c>
      <c r="H36" s="7">
        <v>1855000</v>
      </c>
      <c r="I36" s="7">
        <v>0</v>
      </c>
      <c r="J36" s="7">
        <v>110000</v>
      </c>
      <c r="K36" s="7">
        <v>8400000</v>
      </c>
      <c r="L36" s="7">
        <v>0</v>
      </c>
      <c r="M36" s="7">
        <v>0</v>
      </c>
      <c r="N36" s="7">
        <v>0</v>
      </c>
      <c r="O36" s="8">
        <f t="shared" si="3"/>
        <v>12484000</v>
      </c>
    </row>
    <row r="37" spans="2:15" ht="21" customHeight="1">
      <c r="B37" s="42" t="s">
        <v>93</v>
      </c>
      <c r="C37" s="5" t="s">
        <v>1</v>
      </c>
      <c r="E37" s="3" t="s">
        <v>94</v>
      </c>
      <c r="F37" s="7">
        <v>47613000</v>
      </c>
      <c r="G37" s="7">
        <v>5915000</v>
      </c>
      <c r="H37" s="7">
        <v>22366000</v>
      </c>
      <c r="I37" s="7">
        <v>0</v>
      </c>
      <c r="J37" s="7">
        <v>5198000</v>
      </c>
      <c r="K37" s="7">
        <v>36750000</v>
      </c>
      <c r="L37" s="7">
        <v>3676000</v>
      </c>
      <c r="M37" s="7">
        <v>0</v>
      </c>
      <c r="N37" s="7">
        <v>0</v>
      </c>
      <c r="O37" s="8">
        <f t="shared" si="3"/>
        <v>121518000</v>
      </c>
    </row>
    <row r="38" spans="2:15" ht="21" customHeight="1">
      <c r="B38" s="42" t="s">
        <v>95</v>
      </c>
      <c r="C38" s="5" t="s">
        <v>1</v>
      </c>
      <c r="E38" s="3" t="s">
        <v>96</v>
      </c>
      <c r="F38" s="7">
        <v>25580000</v>
      </c>
      <c r="G38" s="7">
        <v>2849000</v>
      </c>
      <c r="H38" s="7">
        <v>13188000</v>
      </c>
      <c r="I38" s="7">
        <v>0</v>
      </c>
      <c r="J38" s="7">
        <v>558000</v>
      </c>
      <c r="K38" s="7">
        <v>2876000</v>
      </c>
      <c r="L38" s="7">
        <v>0</v>
      </c>
      <c r="M38" s="7">
        <v>0</v>
      </c>
      <c r="N38" s="7">
        <v>0</v>
      </c>
      <c r="O38" s="8">
        <f t="shared" si="3"/>
        <v>45051000</v>
      </c>
    </row>
    <row r="39" spans="2:15" ht="21" customHeight="1">
      <c r="B39" s="42" t="s">
        <v>97</v>
      </c>
      <c r="C39" s="5" t="s">
        <v>1</v>
      </c>
      <c r="E39" s="3" t="s">
        <v>98</v>
      </c>
      <c r="F39" s="7">
        <v>80040000</v>
      </c>
      <c r="G39" s="7">
        <v>6550000</v>
      </c>
      <c r="H39" s="7">
        <v>42212000</v>
      </c>
      <c r="I39" s="7">
        <v>0</v>
      </c>
      <c r="J39" s="7">
        <v>278386000</v>
      </c>
      <c r="K39" s="7">
        <v>10500000</v>
      </c>
      <c r="L39" s="7">
        <v>0</v>
      </c>
      <c r="M39" s="7">
        <v>68848000</v>
      </c>
      <c r="N39" s="7">
        <v>0</v>
      </c>
      <c r="O39" s="8">
        <f t="shared" si="3"/>
        <v>486536000</v>
      </c>
    </row>
    <row r="40" spans="2:15" ht="21" customHeight="1">
      <c r="B40" s="42" t="s">
        <v>99</v>
      </c>
      <c r="C40" s="5" t="s">
        <v>1</v>
      </c>
      <c r="E40" s="3" t="s">
        <v>100</v>
      </c>
      <c r="F40" s="7">
        <v>12868000</v>
      </c>
      <c r="G40" s="7">
        <v>1748000</v>
      </c>
      <c r="H40" s="7">
        <v>12789000</v>
      </c>
      <c r="I40" s="7">
        <v>0</v>
      </c>
      <c r="J40" s="7">
        <v>76189000</v>
      </c>
      <c r="K40" s="7">
        <v>2399000</v>
      </c>
      <c r="L40" s="7">
        <v>0</v>
      </c>
      <c r="M40" s="7">
        <v>0</v>
      </c>
      <c r="N40" s="7">
        <v>0</v>
      </c>
      <c r="O40" s="8">
        <f t="shared" si="3"/>
        <v>105993000</v>
      </c>
    </row>
    <row r="41" spans="2:15" ht="21" customHeight="1">
      <c r="B41" s="42" t="s">
        <v>101</v>
      </c>
      <c r="C41" s="5" t="s">
        <v>1</v>
      </c>
      <c r="E41" s="3" t="s">
        <v>102</v>
      </c>
      <c r="F41" s="7">
        <v>10633000</v>
      </c>
      <c r="G41" s="7">
        <v>1645000</v>
      </c>
      <c r="H41" s="7">
        <v>13262000</v>
      </c>
      <c r="I41" s="7">
        <v>0</v>
      </c>
      <c r="J41" s="7">
        <v>501000</v>
      </c>
      <c r="K41" s="7">
        <v>43425000</v>
      </c>
      <c r="L41" s="7">
        <v>0</v>
      </c>
      <c r="M41" s="7">
        <v>0</v>
      </c>
      <c r="N41" s="7">
        <v>0</v>
      </c>
      <c r="O41" s="8">
        <f t="shared" si="3"/>
        <v>69466000</v>
      </c>
    </row>
    <row r="42" spans="2:15" ht="21" customHeight="1">
      <c r="B42" s="42" t="s">
        <v>103</v>
      </c>
      <c r="C42" s="5" t="s">
        <v>1</v>
      </c>
      <c r="E42" s="3" t="s">
        <v>104</v>
      </c>
      <c r="F42" s="7">
        <v>16970000</v>
      </c>
      <c r="G42" s="7">
        <v>1957000</v>
      </c>
      <c r="H42" s="7">
        <v>5011000</v>
      </c>
      <c r="I42" s="7">
        <v>0</v>
      </c>
      <c r="J42" s="7">
        <v>1057000</v>
      </c>
      <c r="K42" s="7">
        <v>400000</v>
      </c>
      <c r="L42" s="7">
        <v>0</v>
      </c>
      <c r="M42" s="7">
        <v>0</v>
      </c>
      <c r="N42" s="7">
        <v>0</v>
      </c>
      <c r="O42" s="8">
        <f t="shared" si="3"/>
        <v>25395000</v>
      </c>
    </row>
    <row r="43" spans="2:15" ht="21" customHeight="1">
      <c r="B43" s="42" t="s">
        <v>105</v>
      </c>
      <c r="C43" s="5" t="s">
        <v>1</v>
      </c>
      <c r="E43" s="3" t="s">
        <v>106</v>
      </c>
      <c r="F43" s="7">
        <v>141375000</v>
      </c>
      <c r="G43" s="7">
        <v>25324000</v>
      </c>
      <c r="H43" s="7">
        <v>18264000</v>
      </c>
      <c r="I43" s="7">
        <v>0</v>
      </c>
      <c r="J43" s="7">
        <v>6907000</v>
      </c>
      <c r="K43" s="7">
        <v>225000000</v>
      </c>
      <c r="L43" s="7">
        <v>0</v>
      </c>
      <c r="M43" s="7">
        <v>0</v>
      </c>
      <c r="N43" s="7">
        <v>0</v>
      </c>
      <c r="O43" s="8">
        <f t="shared" si="3"/>
        <v>416870000</v>
      </c>
    </row>
    <row r="44" spans="2:15" ht="21" customHeight="1">
      <c r="B44" s="42" t="s">
        <v>107</v>
      </c>
      <c r="C44" s="5" t="s">
        <v>1</v>
      </c>
      <c r="E44" s="3" t="s">
        <v>108</v>
      </c>
      <c r="F44" s="7">
        <v>14476000</v>
      </c>
      <c r="G44" s="7">
        <v>998000</v>
      </c>
      <c r="H44" s="7">
        <v>287170000</v>
      </c>
      <c r="I44" s="7">
        <v>0</v>
      </c>
      <c r="J44" s="7">
        <v>1662000</v>
      </c>
      <c r="K44" s="7">
        <v>566586000</v>
      </c>
      <c r="L44" s="7">
        <v>0</v>
      </c>
      <c r="M44" s="7">
        <v>0</v>
      </c>
      <c r="N44" s="7">
        <v>0</v>
      </c>
      <c r="O44" s="8">
        <f t="shared" si="3"/>
        <v>870892000</v>
      </c>
    </row>
    <row r="45" spans="2:15" ht="21" customHeight="1">
      <c r="B45" s="42" t="s">
        <v>109</v>
      </c>
      <c r="C45" s="5" t="s">
        <v>1</v>
      </c>
      <c r="E45" s="3" t="s">
        <v>110</v>
      </c>
      <c r="F45" s="7">
        <v>10925000</v>
      </c>
      <c r="G45" s="7">
        <v>1122000</v>
      </c>
      <c r="H45" s="7">
        <v>6764000</v>
      </c>
      <c r="I45" s="7">
        <v>0</v>
      </c>
      <c r="J45" s="7">
        <v>1336000</v>
      </c>
      <c r="K45" s="7">
        <v>4204000</v>
      </c>
      <c r="L45" s="7">
        <v>0</v>
      </c>
      <c r="M45" s="7">
        <v>0</v>
      </c>
      <c r="N45" s="7">
        <v>0</v>
      </c>
      <c r="O45" s="8">
        <f t="shared" si="3"/>
        <v>24351000</v>
      </c>
    </row>
    <row r="46" spans="2:15" ht="21" customHeight="1">
      <c r="B46" s="42" t="s">
        <v>111</v>
      </c>
      <c r="C46" s="5" t="s">
        <v>1</v>
      </c>
      <c r="E46" s="3" t="s">
        <v>112</v>
      </c>
      <c r="F46" s="7">
        <v>3217000</v>
      </c>
      <c r="G46" s="7">
        <v>628000</v>
      </c>
      <c r="H46" s="7">
        <v>3948000</v>
      </c>
      <c r="I46" s="7">
        <v>0</v>
      </c>
      <c r="J46" s="7">
        <v>2000</v>
      </c>
      <c r="K46" s="7">
        <v>0</v>
      </c>
      <c r="L46" s="7">
        <v>0</v>
      </c>
      <c r="M46" s="7">
        <v>0</v>
      </c>
      <c r="N46" s="7">
        <v>0</v>
      </c>
      <c r="O46" s="8">
        <f t="shared" si="3"/>
        <v>7795000</v>
      </c>
    </row>
    <row r="47" spans="2:15" ht="21" customHeight="1">
      <c r="B47" s="42" t="s">
        <v>113</v>
      </c>
      <c r="C47" s="5" t="s">
        <v>1</v>
      </c>
      <c r="E47" s="3" t="s">
        <v>114</v>
      </c>
      <c r="F47" s="7">
        <v>9172000</v>
      </c>
      <c r="G47" s="7">
        <v>1198000</v>
      </c>
      <c r="H47" s="7">
        <v>16880000</v>
      </c>
      <c r="I47" s="7">
        <v>0</v>
      </c>
      <c r="J47" s="7">
        <v>169950000</v>
      </c>
      <c r="K47" s="7">
        <v>0</v>
      </c>
      <c r="L47" s="7">
        <v>0</v>
      </c>
      <c r="M47" s="7">
        <v>0</v>
      </c>
      <c r="N47" s="7">
        <v>0</v>
      </c>
      <c r="O47" s="8">
        <f t="shared" si="3"/>
        <v>197200000</v>
      </c>
    </row>
    <row r="48" spans="2:15" ht="21" customHeight="1">
      <c r="B48" s="42" t="s">
        <v>115</v>
      </c>
      <c r="C48" s="5" t="s">
        <v>1</v>
      </c>
      <c r="E48" s="3" t="s">
        <v>116</v>
      </c>
      <c r="F48" s="7">
        <v>1105747000</v>
      </c>
      <c r="G48" s="7">
        <v>213179000</v>
      </c>
      <c r="H48" s="7">
        <v>2050912000</v>
      </c>
      <c r="I48" s="7">
        <v>0</v>
      </c>
      <c r="J48" s="7">
        <v>6183000</v>
      </c>
      <c r="K48" s="7">
        <v>4765482000</v>
      </c>
      <c r="L48" s="7">
        <v>0</v>
      </c>
      <c r="M48" s="7">
        <v>0</v>
      </c>
      <c r="N48" s="7">
        <v>0</v>
      </c>
      <c r="O48" s="8">
        <f t="shared" si="3"/>
        <v>8141503000</v>
      </c>
    </row>
    <row r="49" spans="2:15" ht="21" customHeight="1">
      <c r="B49" s="42" t="s">
        <v>117</v>
      </c>
      <c r="C49" s="5" t="s">
        <v>1</v>
      </c>
      <c r="E49" s="3" t="s">
        <v>118</v>
      </c>
      <c r="F49" s="7">
        <v>2911000</v>
      </c>
      <c r="G49" s="7">
        <v>422000</v>
      </c>
      <c r="H49" s="7">
        <v>5011000</v>
      </c>
      <c r="I49" s="7">
        <v>0</v>
      </c>
      <c r="J49" s="7">
        <v>231000</v>
      </c>
      <c r="K49" s="7">
        <v>12250000</v>
      </c>
      <c r="L49" s="7">
        <v>0</v>
      </c>
      <c r="M49" s="7">
        <v>0</v>
      </c>
      <c r="N49" s="7">
        <v>0</v>
      </c>
      <c r="O49" s="8">
        <f t="shared" si="3"/>
        <v>20825000</v>
      </c>
    </row>
    <row r="50" spans="2:15" ht="21" customHeight="1">
      <c r="B50" s="42" t="s">
        <v>119</v>
      </c>
      <c r="C50" s="5" t="s">
        <v>1</v>
      </c>
      <c r="E50" s="3" t="s">
        <v>120</v>
      </c>
      <c r="F50" s="7">
        <v>487000</v>
      </c>
      <c r="G50" s="7">
        <v>39000</v>
      </c>
      <c r="H50" s="7">
        <v>3429000</v>
      </c>
      <c r="I50" s="7">
        <v>0</v>
      </c>
      <c r="J50" s="7">
        <v>12000</v>
      </c>
      <c r="K50" s="7">
        <v>15500000</v>
      </c>
      <c r="L50" s="7">
        <v>0</v>
      </c>
      <c r="M50" s="7">
        <v>0</v>
      </c>
      <c r="N50" s="7">
        <v>0</v>
      </c>
      <c r="O50" s="8">
        <f t="shared" si="3"/>
        <v>19467000</v>
      </c>
    </row>
    <row r="51" spans="2:15" ht="21" customHeight="1">
      <c r="B51" s="42" t="s">
        <v>121</v>
      </c>
      <c r="C51" s="5" t="s">
        <v>1</v>
      </c>
      <c r="E51" s="3" t="s">
        <v>122</v>
      </c>
      <c r="F51" s="7">
        <v>632000</v>
      </c>
      <c r="G51" s="7">
        <v>72000</v>
      </c>
      <c r="H51" s="7">
        <v>4238000</v>
      </c>
      <c r="I51" s="7">
        <v>0</v>
      </c>
      <c r="J51" s="7">
        <v>12000</v>
      </c>
      <c r="K51" s="7">
        <v>25500000</v>
      </c>
      <c r="L51" s="7">
        <v>73850000</v>
      </c>
      <c r="M51" s="7">
        <v>0</v>
      </c>
      <c r="N51" s="7">
        <v>0</v>
      </c>
      <c r="O51" s="8">
        <f t="shared" si="3"/>
        <v>104304000</v>
      </c>
    </row>
    <row r="52" spans="2:15" ht="21" customHeight="1">
      <c r="B52" s="42" t="s">
        <v>123</v>
      </c>
      <c r="C52" s="5" t="s">
        <v>1</v>
      </c>
      <c r="E52" s="3" t="s">
        <v>124</v>
      </c>
      <c r="F52" s="7">
        <v>354000</v>
      </c>
      <c r="G52" s="7">
        <v>42000</v>
      </c>
      <c r="H52" s="7">
        <v>3534000</v>
      </c>
      <c r="I52" s="7">
        <v>0</v>
      </c>
      <c r="J52" s="7">
        <v>12000</v>
      </c>
      <c r="K52" s="7">
        <v>15500000</v>
      </c>
      <c r="L52" s="7">
        <v>0</v>
      </c>
      <c r="M52" s="7">
        <v>0</v>
      </c>
      <c r="N52" s="7">
        <v>0</v>
      </c>
      <c r="O52" s="8">
        <f t="shared" si="3"/>
        <v>19442000</v>
      </c>
    </row>
    <row r="53" spans="2:15" ht="21" customHeight="1">
      <c r="B53" s="42" t="s">
        <v>125</v>
      </c>
      <c r="C53" s="5" t="s">
        <v>1</v>
      </c>
      <c r="E53" s="3" t="s">
        <v>126</v>
      </c>
      <c r="F53" s="7">
        <v>1267311000</v>
      </c>
      <c r="G53" s="7">
        <v>223128000</v>
      </c>
      <c r="H53" s="7">
        <v>225058000</v>
      </c>
      <c r="I53" s="7">
        <v>0</v>
      </c>
      <c r="J53" s="7">
        <v>6245000</v>
      </c>
      <c r="K53" s="7">
        <v>7261913000</v>
      </c>
      <c r="L53" s="7">
        <v>21100000</v>
      </c>
      <c r="M53" s="7">
        <v>0</v>
      </c>
      <c r="N53" s="7">
        <v>0</v>
      </c>
      <c r="O53" s="8">
        <f t="shared" si="3"/>
        <v>9004755000</v>
      </c>
    </row>
    <row r="54" spans="2:15" ht="21" customHeight="1">
      <c r="B54" s="42" t="s">
        <v>127</v>
      </c>
      <c r="C54" s="5" t="s">
        <v>1</v>
      </c>
      <c r="E54" s="3" t="s">
        <v>128</v>
      </c>
      <c r="F54" s="7">
        <v>829000</v>
      </c>
      <c r="G54" s="7">
        <v>168000</v>
      </c>
      <c r="H54" s="7">
        <v>2427000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8">
        <f t="shared" si="3"/>
        <v>3424000</v>
      </c>
    </row>
    <row r="55" spans="2:15" ht="21" customHeight="1" thickBot="1">
      <c r="B55" s="42" t="s">
        <v>129</v>
      </c>
      <c r="C55" s="5" t="s">
        <v>1</v>
      </c>
      <c r="E55" s="3" t="s">
        <v>130</v>
      </c>
      <c r="F55" s="7">
        <v>25616000</v>
      </c>
      <c r="G55" s="7">
        <v>4528000</v>
      </c>
      <c r="H55" s="7">
        <v>22620000</v>
      </c>
      <c r="I55" s="7">
        <v>0</v>
      </c>
      <c r="J55" s="7">
        <v>446000</v>
      </c>
      <c r="K55" s="7">
        <v>40000000</v>
      </c>
      <c r="L55" s="7">
        <v>0</v>
      </c>
      <c r="M55" s="7">
        <v>0</v>
      </c>
      <c r="N55" s="7">
        <v>0</v>
      </c>
      <c r="O55" s="8">
        <f t="shared" si="3"/>
        <v>93210000</v>
      </c>
    </row>
    <row r="56" spans="2:15" s="28" customFormat="1" ht="21" customHeight="1" hidden="1">
      <c r="B56" s="42" t="s">
        <v>1</v>
      </c>
      <c r="E56" s="9" t="s">
        <v>40</v>
      </c>
      <c r="F56" s="10">
        <v>107135273000</v>
      </c>
      <c r="G56" s="10">
        <v>18504727000</v>
      </c>
      <c r="H56" s="10">
        <v>35419306886</v>
      </c>
      <c r="I56" s="10">
        <v>55000000000</v>
      </c>
      <c r="J56" s="10">
        <v>191070171762</v>
      </c>
      <c r="K56" s="10">
        <v>37639779000</v>
      </c>
      <c r="L56" s="10">
        <v>23177742050</v>
      </c>
      <c r="M56" s="10">
        <v>10659888000</v>
      </c>
      <c r="N56" s="10">
        <v>2405144000</v>
      </c>
      <c r="O56" s="11" t="s">
        <v>1</v>
      </c>
    </row>
    <row r="57" spans="1:15" s="28" customFormat="1" ht="12" customHeight="1" thickBot="1">
      <c r="A57" s="29" t="s">
        <v>32</v>
      </c>
      <c r="E57" s="30" t="s">
        <v>1</v>
      </c>
      <c r="F57" s="31" t="s">
        <v>1</v>
      </c>
      <c r="G57" s="31" t="s">
        <v>1</v>
      </c>
      <c r="H57" s="31" t="s">
        <v>1</v>
      </c>
      <c r="I57" s="31" t="s">
        <v>1</v>
      </c>
      <c r="J57" s="31" t="s">
        <v>1</v>
      </c>
      <c r="K57" s="31" t="s">
        <v>1</v>
      </c>
      <c r="L57" s="31" t="s">
        <v>1</v>
      </c>
      <c r="M57" s="31" t="s">
        <v>1</v>
      </c>
      <c r="N57" s="31" t="s">
        <v>1</v>
      </c>
      <c r="O57" s="12" t="s">
        <v>1</v>
      </c>
    </row>
    <row r="58" spans="1:15" s="28" customFormat="1" ht="27" customHeight="1" thickBot="1">
      <c r="A58" s="29" t="s">
        <v>1</v>
      </c>
      <c r="B58" s="32" t="s">
        <v>47</v>
      </c>
      <c r="E58" s="4" t="s">
        <v>48</v>
      </c>
      <c r="F58" s="33">
        <v>5188664490</v>
      </c>
      <c r="G58" s="33">
        <v>919838000</v>
      </c>
      <c r="H58" s="33">
        <v>3928015000</v>
      </c>
      <c r="I58" s="33">
        <v>0</v>
      </c>
      <c r="J58" s="33">
        <v>3240467000</v>
      </c>
      <c r="K58" s="33">
        <v>15393411000</v>
      </c>
      <c r="L58" s="33">
        <v>1123658000</v>
      </c>
      <c r="M58" s="33">
        <v>3169512000</v>
      </c>
      <c r="N58" s="33">
        <v>0</v>
      </c>
      <c r="O58" s="6">
        <f>SUM(F58:N58)</f>
        <v>32963565490</v>
      </c>
    </row>
    <row r="59" spans="1:15" s="28" customFormat="1" ht="27" customHeight="1" thickBot="1">
      <c r="A59" s="29" t="s">
        <v>1</v>
      </c>
      <c r="B59" s="32" t="s">
        <v>45</v>
      </c>
      <c r="E59" s="4" t="s">
        <v>46</v>
      </c>
      <c r="F59" s="33">
        <v>8850601000</v>
      </c>
      <c r="G59" s="33">
        <v>1506627000</v>
      </c>
      <c r="H59" s="33">
        <v>2316686000</v>
      </c>
      <c r="I59" s="33">
        <v>0</v>
      </c>
      <c r="J59" s="33">
        <v>286153000</v>
      </c>
      <c r="K59" s="33">
        <v>3506482000</v>
      </c>
      <c r="L59" s="33">
        <v>0</v>
      </c>
      <c r="M59" s="33">
        <v>0</v>
      </c>
      <c r="N59" s="33">
        <v>0</v>
      </c>
      <c r="O59" s="6">
        <f>SUM(F59:N59)</f>
        <v>16466549000</v>
      </c>
    </row>
    <row r="60" spans="1:15" s="28" customFormat="1" ht="27" customHeight="1" thickBot="1">
      <c r="A60" s="29" t="s">
        <v>32</v>
      </c>
      <c r="B60" s="32" t="s">
        <v>1</v>
      </c>
      <c r="E60" s="4" t="s">
        <v>49</v>
      </c>
      <c r="F60" s="33">
        <f aca="true" t="shared" si="4" ref="F60:O60">F59+F58</f>
        <v>14039265490</v>
      </c>
      <c r="G60" s="33">
        <f t="shared" si="4"/>
        <v>2426465000</v>
      </c>
      <c r="H60" s="33">
        <f t="shared" si="4"/>
        <v>6244701000</v>
      </c>
      <c r="I60" s="33">
        <f t="shared" si="4"/>
        <v>0</v>
      </c>
      <c r="J60" s="33">
        <f t="shared" si="4"/>
        <v>3526620000</v>
      </c>
      <c r="K60" s="33">
        <f t="shared" si="4"/>
        <v>18899893000</v>
      </c>
      <c r="L60" s="33">
        <f t="shared" si="4"/>
        <v>1123658000</v>
      </c>
      <c r="M60" s="33">
        <f t="shared" si="4"/>
        <v>3169512000</v>
      </c>
      <c r="N60" s="33">
        <f t="shared" si="4"/>
        <v>0</v>
      </c>
      <c r="O60" s="33">
        <f t="shared" si="4"/>
        <v>49430114490</v>
      </c>
    </row>
    <row r="61" ht="12.75">
      <c r="O61" s="34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75" zoomScaleNormal="75" zoomScalePageLayoutView="0" workbookViewId="0" topLeftCell="E9">
      <selection activeCell="I94" sqref="I94"/>
    </sheetView>
  </sheetViews>
  <sheetFormatPr defaultColWidth="9.00390625" defaultRowHeight="12.75"/>
  <cols>
    <col min="1" max="3" width="9.125" style="18" hidden="1" customWidth="1"/>
    <col min="4" max="4" width="14.75390625" style="18" hidden="1" customWidth="1"/>
    <col min="5" max="5" width="70.75390625" style="18" bestFit="1" customWidth="1"/>
    <col min="6" max="6" width="21.625" style="18" customWidth="1"/>
    <col min="7" max="8" width="18.75390625" style="18" bestFit="1" customWidth="1"/>
    <col min="9" max="9" width="17.75390625" style="18" bestFit="1" customWidth="1"/>
    <col min="10" max="10" width="18.75390625" style="18" bestFit="1" customWidth="1"/>
    <col min="11" max="11" width="20.625" style="18" customWidth="1"/>
    <col min="12" max="13" width="18.75390625" style="18" bestFit="1" customWidth="1"/>
    <col min="14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3" t="s">
        <v>0</v>
      </c>
      <c r="B1" s="14" t="s">
        <v>33</v>
      </c>
      <c r="C1" s="15" t="s">
        <v>1</v>
      </c>
      <c r="D1" s="16" t="s">
        <v>2</v>
      </c>
      <c r="E1" s="17" t="s">
        <v>3</v>
      </c>
      <c r="F1" s="17" t="s">
        <v>4</v>
      </c>
      <c r="G1" s="17" t="s">
        <v>4</v>
      </c>
      <c r="H1" s="17" t="s">
        <v>4</v>
      </c>
      <c r="I1" s="17" t="s">
        <v>4</v>
      </c>
      <c r="J1" s="17" t="s">
        <v>4</v>
      </c>
      <c r="K1" s="17" t="s">
        <v>4</v>
      </c>
      <c r="L1" s="17" t="s">
        <v>4</v>
      </c>
      <c r="M1" s="17" t="s">
        <v>4</v>
      </c>
      <c r="N1" s="17" t="s">
        <v>4</v>
      </c>
      <c r="O1" s="35" t="s">
        <v>5</v>
      </c>
    </row>
    <row r="2" spans="1:15" ht="12.75" hidden="1">
      <c r="A2" s="19" t="s">
        <v>6</v>
      </c>
      <c r="B2" s="14" t="s">
        <v>39</v>
      </c>
      <c r="C2" s="15" t="s">
        <v>35</v>
      </c>
      <c r="D2" s="16" t="s">
        <v>7</v>
      </c>
      <c r="E2" s="20" t="str">
        <f aca="true" t="shared" si="0" ref="E2:N2">ButceYil</f>
        <v>2013</v>
      </c>
      <c r="F2" s="20" t="str">
        <f t="shared" si="0"/>
        <v>2013</v>
      </c>
      <c r="G2" s="20" t="str">
        <f t="shared" si="0"/>
        <v>2013</v>
      </c>
      <c r="H2" s="20" t="str">
        <f t="shared" si="0"/>
        <v>2013</v>
      </c>
      <c r="I2" s="20" t="str">
        <f t="shared" si="0"/>
        <v>2013</v>
      </c>
      <c r="J2" s="20" t="str">
        <f t="shared" si="0"/>
        <v>2013</v>
      </c>
      <c r="K2" s="20" t="str">
        <f t="shared" si="0"/>
        <v>2013</v>
      </c>
      <c r="L2" s="20" t="str">
        <f t="shared" si="0"/>
        <v>2013</v>
      </c>
      <c r="M2" s="20" t="str">
        <f t="shared" si="0"/>
        <v>2013</v>
      </c>
      <c r="N2" s="20" t="str">
        <f t="shared" si="0"/>
        <v>2013</v>
      </c>
      <c r="O2" s="36" t="s">
        <v>1</v>
      </c>
    </row>
    <row r="3" spans="1:15" ht="12.75" hidden="1">
      <c r="A3" s="19" t="s">
        <v>1</v>
      </c>
      <c r="B3" s="14" t="s">
        <v>1</v>
      </c>
      <c r="C3" s="15" t="s">
        <v>1</v>
      </c>
      <c r="D3" s="16" t="s">
        <v>8</v>
      </c>
      <c r="E3" s="20" t="s">
        <v>1</v>
      </c>
      <c r="F3" s="20" t="str">
        <f aca="true" t="shared" si="1" ref="F3:N3">ButceYil</f>
        <v>2013</v>
      </c>
      <c r="G3" s="20" t="str">
        <f t="shared" si="1"/>
        <v>2013</v>
      </c>
      <c r="H3" s="20" t="str">
        <f t="shared" si="1"/>
        <v>2013</v>
      </c>
      <c r="I3" s="20" t="str">
        <f t="shared" si="1"/>
        <v>2013</v>
      </c>
      <c r="J3" s="20" t="str">
        <f t="shared" si="1"/>
        <v>2013</v>
      </c>
      <c r="K3" s="20" t="str">
        <f t="shared" si="1"/>
        <v>2013</v>
      </c>
      <c r="L3" s="20" t="str">
        <f t="shared" si="1"/>
        <v>2013</v>
      </c>
      <c r="M3" s="20" t="str">
        <f t="shared" si="1"/>
        <v>2013</v>
      </c>
      <c r="N3" s="20" t="str">
        <f t="shared" si="1"/>
        <v>2013</v>
      </c>
      <c r="O3" s="36" t="s">
        <v>1</v>
      </c>
    </row>
    <row r="4" spans="1:15" ht="12.75" hidden="1">
      <c r="A4" s="19" t="s">
        <v>9</v>
      </c>
      <c r="B4" s="14" t="s">
        <v>34</v>
      </c>
      <c r="C4" s="15" t="s">
        <v>37</v>
      </c>
      <c r="D4" s="16" t="s">
        <v>10</v>
      </c>
      <c r="E4" s="20" t="s">
        <v>1</v>
      </c>
      <c r="F4" s="20" t="str">
        <f aca="true" t="shared" si="2" ref="F4:N4">Asama</f>
        <v>23</v>
      </c>
      <c r="G4" s="20" t="str">
        <f t="shared" si="2"/>
        <v>23</v>
      </c>
      <c r="H4" s="20" t="str">
        <f t="shared" si="2"/>
        <v>23</v>
      </c>
      <c r="I4" s="20" t="str">
        <f t="shared" si="2"/>
        <v>23</v>
      </c>
      <c r="J4" s="20" t="str">
        <f t="shared" si="2"/>
        <v>23</v>
      </c>
      <c r="K4" s="20" t="str">
        <f t="shared" si="2"/>
        <v>23</v>
      </c>
      <c r="L4" s="20" t="str">
        <f t="shared" si="2"/>
        <v>23</v>
      </c>
      <c r="M4" s="20" t="str">
        <f t="shared" si="2"/>
        <v>23</v>
      </c>
      <c r="N4" s="20" t="str">
        <f t="shared" si="2"/>
        <v>23</v>
      </c>
      <c r="O4" s="36" t="s">
        <v>1</v>
      </c>
    </row>
    <row r="5" spans="1:15" ht="12.75" hidden="1">
      <c r="A5" s="19" t="s">
        <v>11</v>
      </c>
      <c r="B5" s="22" t="s">
        <v>132</v>
      </c>
      <c r="C5" s="22" t="s">
        <v>1</v>
      </c>
      <c r="D5" s="16" t="s">
        <v>12</v>
      </c>
      <c r="E5" s="17" t="s">
        <v>1</v>
      </c>
      <c r="F5" s="37" t="s">
        <v>13</v>
      </c>
      <c r="G5" s="37" t="s">
        <v>14</v>
      </c>
      <c r="H5" s="37" t="s">
        <v>15</v>
      </c>
      <c r="I5" s="37" t="s">
        <v>16</v>
      </c>
      <c r="J5" s="37" t="s">
        <v>17</v>
      </c>
      <c r="K5" s="37" t="s">
        <v>18</v>
      </c>
      <c r="L5" s="37" t="s">
        <v>19</v>
      </c>
      <c r="M5" s="37" t="s">
        <v>20</v>
      </c>
      <c r="N5" s="37" t="s">
        <v>21</v>
      </c>
      <c r="O5" s="36" t="s">
        <v>1</v>
      </c>
    </row>
    <row r="6" spans="1:15" ht="12.75" hidden="1">
      <c r="A6" s="36" t="s">
        <v>1</v>
      </c>
      <c r="B6" s="36" t="s">
        <v>1</v>
      </c>
      <c r="C6" s="36" t="s">
        <v>1</v>
      </c>
      <c r="D6" s="38" t="s">
        <v>5</v>
      </c>
      <c r="E6" s="36" t="s">
        <v>1</v>
      </c>
      <c r="F6" s="36" t="s">
        <v>1</v>
      </c>
      <c r="G6" s="36" t="s">
        <v>1</v>
      </c>
      <c r="H6" s="36" t="s">
        <v>1</v>
      </c>
      <c r="I6" s="36" t="s">
        <v>1</v>
      </c>
      <c r="J6" s="36" t="s">
        <v>1</v>
      </c>
      <c r="K6" s="36" t="s">
        <v>1</v>
      </c>
      <c r="L6" s="36" t="s">
        <v>1</v>
      </c>
      <c r="M6" s="36" t="s">
        <v>1</v>
      </c>
      <c r="N6" s="36" t="s">
        <v>1</v>
      </c>
      <c r="O6" s="36" t="s">
        <v>1</v>
      </c>
    </row>
    <row r="7" spans="1:15" ht="12.75" hidden="1">
      <c r="A7" s="21" t="s">
        <v>22</v>
      </c>
      <c r="B7" s="36" t="s">
        <v>1</v>
      </c>
      <c r="C7" s="36" t="s">
        <v>1</v>
      </c>
      <c r="D7" s="36" t="s">
        <v>1</v>
      </c>
      <c r="E7" s="36" t="s">
        <v>1</v>
      </c>
      <c r="F7" s="36" t="s">
        <v>1</v>
      </c>
      <c r="G7" s="36" t="s">
        <v>1</v>
      </c>
      <c r="H7" s="36" t="s">
        <v>1</v>
      </c>
      <c r="I7" s="36" t="s">
        <v>1</v>
      </c>
      <c r="J7" s="36" t="s">
        <v>1</v>
      </c>
      <c r="K7" s="36" t="s">
        <v>1</v>
      </c>
      <c r="L7" s="36" t="s">
        <v>1</v>
      </c>
      <c r="M7" s="36" t="s">
        <v>1</v>
      </c>
      <c r="N7" s="36" t="s">
        <v>1</v>
      </c>
      <c r="O7" s="36" t="s">
        <v>1</v>
      </c>
    </row>
    <row r="8" spans="1:15" ht="12.75" customHeight="1" hidden="1">
      <c r="A8" s="22" t="s">
        <v>1</v>
      </c>
      <c r="B8" s="22" t="s">
        <v>1</v>
      </c>
      <c r="C8" s="22" t="s">
        <v>1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 t="s">
        <v>1</v>
      </c>
      <c r="M8" s="16" t="s">
        <v>1</v>
      </c>
      <c r="N8" s="16" t="s">
        <v>1</v>
      </c>
      <c r="O8" s="36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5" t="s">
        <v>133</v>
      </c>
      <c r="F9" s="45" t="s">
        <v>1</v>
      </c>
      <c r="G9" s="45" t="s">
        <v>1</v>
      </c>
      <c r="H9" s="45" t="s">
        <v>1</v>
      </c>
      <c r="I9" s="45" t="s">
        <v>1</v>
      </c>
      <c r="J9" s="45" t="s">
        <v>1</v>
      </c>
      <c r="K9" s="45" t="s">
        <v>1</v>
      </c>
      <c r="L9" s="45" t="s">
        <v>1</v>
      </c>
      <c r="M9" s="45" t="s">
        <v>1</v>
      </c>
      <c r="N9" s="45" t="s">
        <v>1</v>
      </c>
      <c r="O9" s="45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5" t="s">
        <v>135</v>
      </c>
      <c r="F10" s="45" t="s">
        <v>1</v>
      </c>
      <c r="G10" s="45" t="s">
        <v>1</v>
      </c>
      <c r="H10" s="45" t="s">
        <v>1</v>
      </c>
      <c r="I10" s="45" t="s">
        <v>1</v>
      </c>
      <c r="J10" s="45" t="s">
        <v>1</v>
      </c>
      <c r="K10" s="45" t="s">
        <v>1</v>
      </c>
      <c r="L10" s="45" t="s">
        <v>1</v>
      </c>
      <c r="M10" s="45" t="s">
        <v>1</v>
      </c>
      <c r="N10" s="45" t="s">
        <v>1</v>
      </c>
      <c r="O10" s="45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6" t="s">
        <v>23</v>
      </c>
      <c r="F11" s="46" t="s">
        <v>1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</row>
    <row r="12" spans="1:15" ht="12.7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3" t="str">
        <f>IF(ButceYil&gt;2008,"TL","YTL")</f>
        <v>TL</v>
      </c>
    </row>
    <row r="13" spans="1:15" s="26" customFormat="1" ht="24.75" customHeight="1">
      <c r="A13" s="24" t="s">
        <v>1</v>
      </c>
      <c r="B13" s="24" t="s">
        <v>1</v>
      </c>
      <c r="C13" s="24" t="s">
        <v>1</v>
      </c>
      <c r="D13" s="25" t="s">
        <v>1</v>
      </c>
      <c r="E13" s="47" t="s">
        <v>24</v>
      </c>
      <c r="F13" s="43" t="s">
        <v>41</v>
      </c>
      <c r="G13" s="43" t="s">
        <v>42</v>
      </c>
      <c r="H13" s="43" t="s">
        <v>43</v>
      </c>
      <c r="I13" s="43" t="s">
        <v>25</v>
      </c>
      <c r="J13" s="43" t="s">
        <v>26</v>
      </c>
      <c r="K13" s="43" t="s">
        <v>27</v>
      </c>
      <c r="L13" s="43" t="s">
        <v>44</v>
      </c>
      <c r="M13" s="43" t="s">
        <v>28</v>
      </c>
      <c r="N13" s="43" t="s">
        <v>29</v>
      </c>
      <c r="O13" s="43" t="s">
        <v>30</v>
      </c>
    </row>
    <row r="14" spans="4:15" s="26" customFormat="1" ht="24.75" customHeight="1" thickBot="1">
      <c r="D14" s="27" t="s">
        <v>1</v>
      </c>
      <c r="E14" s="48" t="s">
        <v>1</v>
      </c>
      <c r="F14" s="44" t="s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4" t="s">
        <v>1</v>
      </c>
      <c r="M14" s="44" t="s">
        <v>1</v>
      </c>
      <c r="N14" s="44" t="s">
        <v>1</v>
      </c>
      <c r="O14" s="44" t="s">
        <v>1</v>
      </c>
    </row>
    <row r="15" spans="1:15" ht="21" customHeight="1" hidden="1">
      <c r="A15" s="27" t="s">
        <v>2</v>
      </c>
      <c r="B15" s="27" t="s">
        <v>31</v>
      </c>
      <c r="C15" s="27" t="s">
        <v>5</v>
      </c>
      <c r="E15" s="39" t="s">
        <v>1</v>
      </c>
      <c r="F15" s="40" t="s">
        <v>1</v>
      </c>
      <c r="G15" s="40" t="s">
        <v>1</v>
      </c>
      <c r="H15" s="40" t="s">
        <v>1</v>
      </c>
      <c r="I15" s="40" t="s">
        <v>1</v>
      </c>
      <c r="J15" s="40" t="s">
        <v>1</v>
      </c>
      <c r="K15" s="40" t="s">
        <v>1</v>
      </c>
      <c r="L15" s="40" t="s">
        <v>1</v>
      </c>
      <c r="M15" s="40" t="s">
        <v>1</v>
      </c>
      <c r="N15" s="40" t="s">
        <v>1</v>
      </c>
      <c r="O15" s="41" t="s">
        <v>1</v>
      </c>
    </row>
    <row r="16" spans="1:15" s="28" customFormat="1" ht="21" customHeight="1">
      <c r="A16" s="5" t="s">
        <v>1</v>
      </c>
      <c r="B16" s="42" t="s">
        <v>51</v>
      </c>
      <c r="C16" s="5" t="s">
        <v>1</v>
      </c>
      <c r="E16" s="3" t="s">
        <v>52</v>
      </c>
      <c r="F16" s="7">
        <v>158954000</v>
      </c>
      <c r="G16" s="7">
        <v>784000</v>
      </c>
      <c r="H16" s="7">
        <v>171581000</v>
      </c>
      <c r="I16" s="7">
        <v>0</v>
      </c>
      <c r="J16" s="7">
        <v>389000</v>
      </c>
      <c r="K16" s="7">
        <v>6500000</v>
      </c>
      <c r="L16" s="7">
        <v>0</v>
      </c>
      <c r="M16" s="7">
        <v>0</v>
      </c>
      <c r="N16" s="7">
        <v>0</v>
      </c>
      <c r="O16" s="8">
        <f aca="true" t="shared" si="3" ref="O16:O55">N16+M16+L16+K16+J16+I16+H16+G16+F16</f>
        <v>338208000</v>
      </c>
    </row>
    <row r="17" spans="2:15" ht="21" customHeight="1">
      <c r="B17" s="42" t="s">
        <v>53</v>
      </c>
      <c r="C17" s="5" t="s">
        <v>1</v>
      </c>
      <c r="E17" s="3" t="s">
        <v>54</v>
      </c>
      <c r="F17" s="7">
        <v>4263314</v>
      </c>
      <c r="G17" s="7">
        <v>738000</v>
      </c>
      <c r="H17" s="7">
        <v>3467000</v>
      </c>
      <c r="I17" s="7">
        <v>0</v>
      </c>
      <c r="J17" s="7">
        <v>300000</v>
      </c>
      <c r="K17" s="7">
        <v>950000</v>
      </c>
      <c r="L17" s="7">
        <v>0</v>
      </c>
      <c r="M17" s="7">
        <v>0</v>
      </c>
      <c r="N17" s="7">
        <v>0</v>
      </c>
      <c r="O17" s="8">
        <f t="shared" si="3"/>
        <v>9718314</v>
      </c>
    </row>
    <row r="18" spans="2:15" ht="21" customHeight="1">
      <c r="B18" s="42" t="s">
        <v>55</v>
      </c>
      <c r="C18" s="5" t="s">
        <v>1</v>
      </c>
      <c r="E18" s="3" t="s">
        <v>56</v>
      </c>
      <c r="F18" s="7">
        <v>1025000</v>
      </c>
      <c r="G18" s="7">
        <v>195000</v>
      </c>
      <c r="H18" s="7">
        <v>1231000</v>
      </c>
      <c r="I18" s="7">
        <v>0</v>
      </c>
      <c r="J18" s="7">
        <v>250000</v>
      </c>
      <c r="K18" s="7">
        <v>0</v>
      </c>
      <c r="L18" s="7">
        <v>0</v>
      </c>
      <c r="M18" s="7">
        <v>0</v>
      </c>
      <c r="N18" s="7">
        <v>0</v>
      </c>
      <c r="O18" s="8">
        <f t="shared" si="3"/>
        <v>2701000</v>
      </c>
    </row>
    <row r="19" spans="2:15" ht="21" customHeight="1">
      <c r="B19" s="42" t="s">
        <v>57</v>
      </c>
      <c r="C19" s="5" t="s">
        <v>1</v>
      </c>
      <c r="E19" s="3" t="s">
        <v>58</v>
      </c>
      <c r="F19" s="7">
        <v>1344000</v>
      </c>
      <c r="G19" s="7">
        <v>260000</v>
      </c>
      <c r="H19" s="7">
        <v>2662000</v>
      </c>
      <c r="I19" s="7">
        <v>0</v>
      </c>
      <c r="J19" s="7">
        <v>177000</v>
      </c>
      <c r="K19" s="7">
        <v>0</v>
      </c>
      <c r="L19" s="7">
        <v>0</v>
      </c>
      <c r="M19" s="7">
        <v>0</v>
      </c>
      <c r="N19" s="7">
        <v>0</v>
      </c>
      <c r="O19" s="8">
        <f t="shared" si="3"/>
        <v>4443000</v>
      </c>
    </row>
    <row r="20" spans="2:15" ht="21" customHeight="1">
      <c r="B20" s="42" t="s">
        <v>59</v>
      </c>
      <c r="C20" s="5" t="s">
        <v>1</v>
      </c>
      <c r="E20" s="3" t="s">
        <v>60</v>
      </c>
      <c r="F20" s="7">
        <v>1897000</v>
      </c>
      <c r="G20" s="7">
        <v>330000</v>
      </c>
      <c r="H20" s="7">
        <v>9593000</v>
      </c>
      <c r="I20" s="7">
        <v>0</v>
      </c>
      <c r="J20" s="7">
        <v>672000</v>
      </c>
      <c r="K20" s="7">
        <v>2200000</v>
      </c>
      <c r="L20" s="7">
        <v>0</v>
      </c>
      <c r="M20" s="7">
        <v>0</v>
      </c>
      <c r="N20" s="7">
        <v>0</v>
      </c>
      <c r="O20" s="8">
        <f t="shared" si="3"/>
        <v>14692000</v>
      </c>
    </row>
    <row r="21" spans="2:15" ht="21" customHeight="1">
      <c r="B21" s="42" t="s">
        <v>61</v>
      </c>
      <c r="C21" s="5" t="s">
        <v>1</v>
      </c>
      <c r="E21" s="3" t="s">
        <v>62</v>
      </c>
      <c r="F21" s="7">
        <v>1381000</v>
      </c>
      <c r="G21" s="7">
        <v>168000</v>
      </c>
      <c r="H21" s="7">
        <v>5168000</v>
      </c>
      <c r="I21" s="7">
        <v>0</v>
      </c>
      <c r="J21" s="7">
        <v>139000</v>
      </c>
      <c r="K21" s="7">
        <v>1150000</v>
      </c>
      <c r="L21" s="7">
        <v>0</v>
      </c>
      <c r="M21" s="7">
        <v>0</v>
      </c>
      <c r="N21" s="7">
        <v>0</v>
      </c>
      <c r="O21" s="8">
        <f t="shared" si="3"/>
        <v>8006000</v>
      </c>
    </row>
    <row r="22" spans="2:15" ht="21" customHeight="1">
      <c r="B22" s="42" t="s">
        <v>63</v>
      </c>
      <c r="C22" s="5" t="s">
        <v>1</v>
      </c>
      <c r="E22" s="3" t="s">
        <v>64</v>
      </c>
      <c r="F22" s="7">
        <v>6119000</v>
      </c>
      <c r="G22" s="7">
        <v>999000</v>
      </c>
      <c r="H22" s="7">
        <v>3345000</v>
      </c>
      <c r="I22" s="7">
        <v>0</v>
      </c>
      <c r="J22" s="7">
        <v>709000</v>
      </c>
      <c r="K22" s="7">
        <v>2900000</v>
      </c>
      <c r="L22" s="7">
        <v>0</v>
      </c>
      <c r="M22" s="7">
        <v>0</v>
      </c>
      <c r="N22" s="7">
        <v>0</v>
      </c>
      <c r="O22" s="8">
        <f t="shared" si="3"/>
        <v>14072000</v>
      </c>
    </row>
    <row r="23" spans="2:15" ht="21" customHeight="1">
      <c r="B23" s="42" t="s">
        <v>65</v>
      </c>
      <c r="C23" s="5" t="s">
        <v>1</v>
      </c>
      <c r="E23" s="3" t="s">
        <v>66</v>
      </c>
      <c r="F23" s="7">
        <v>325090000</v>
      </c>
      <c r="G23" s="7">
        <v>55102000</v>
      </c>
      <c r="H23" s="7">
        <v>187271000</v>
      </c>
      <c r="I23" s="7">
        <v>0</v>
      </c>
      <c r="J23" s="7">
        <v>178836000</v>
      </c>
      <c r="K23" s="7">
        <v>180000000</v>
      </c>
      <c r="L23" s="7">
        <v>1055657000</v>
      </c>
      <c r="M23" s="7">
        <v>0</v>
      </c>
      <c r="N23" s="7">
        <v>0</v>
      </c>
      <c r="O23" s="8">
        <f t="shared" si="3"/>
        <v>1981956000</v>
      </c>
    </row>
    <row r="24" spans="2:15" ht="21" customHeight="1">
      <c r="B24" s="42" t="s">
        <v>67</v>
      </c>
      <c r="C24" s="5" t="s">
        <v>1</v>
      </c>
      <c r="E24" s="3" t="s">
        <v>68</v>
      </c>
      <c r="F24" s="7">
        <v>1017000</v>
      </c>
      <c r="G24" s="7">
        <v>135000</v>
      </c>
      <c r="H24" s="7">
        <v>4796000</v>
      </c>
      <c r="I24" s="7">
        <v>0</v>
      </c>
      <c r="J24" s="7">
        <v>5714000</v>
      </c>
      <c r="K24" s="7">
        <v>60000</v>
      </c>
      <c r="L24" s="7">
        <v>0</v>
      </c>
      <c r="M24" s="7">
        <v>0</v>
      </c>
      <c r="N24" s="7">
        <v>0</v>
      </c>
      <c r="O24" s="8">
        <f t="shared" si="3"/>
        <v>11722000</v>
      </c>
    </row>
    <row r="25" spans="2:15" ht="21" customHeight="1">
      <c r="B25" s="42" t="s">
        <v>69</v>
      </c>
      <c r="C25" s="5" t="s">
        <v>1</v>
      </c>
      <c r="E25" s="3" t="s">
        <v>70</v>
      </c>
      <c r="F25" s="7">
        <v>2513000</v>
      </c>
      <c r="G25" s="7">
        <v>294000</v>
      </c>
      <c r="H25" s="7">
        <v>8939000</v>
      </c>
      <c r="I25" s="7">
        <v>0</v>
      </c>
      <c r="J25" s="7">
        <v>1004000</v>
      </c>
      <c r="K25" s="7">
        <v>7000000</v>
      </c>
      <c r="L25" s="7">
        <v>0</v>
      </c>
      <c r="M25" s="7">
        <v>0</v>
      </c>
      <c r="N25" s="7">
        <v>0</v>
      </c>
      <c r="O25" s="8">
        <f t="shared" si="3"/>
        <v>19750000</v>
      </c>
    </row>
    <row r="26" spans="2:15" ht="21" customHeight="1">
      <c r="B26" s="42" t="s">
        <v>71</v>
      </c>
      <c r="C26" s="5" t="s">
        <v>1</v>
      </c>
      <c r="E26" s="3" t="s">
        <v>72</v>
      </c>
      <c r="F26" s="7">
        <v>286502000</v>
      </c>
      <c r="G26" s="7">
        <v>50759000</v>
      </c>
      <c r="H26" s="7">
        <v>376817000</v>
      </c>
      <c r="I26" s="7">
        <v>0</v>
      </c>
      <c r="J26" s="7">
        <v>2445142000</v>
      </c>
      <c r="K26" s="7">
        <v>765000000</v>
      </c>
      <c r="L26" s="7">
        <v>0</v>
      </c>
      <c r="M26" s="7">
        <v>3668673000</v>
      </c>
      <c r="N26" s="7">
        <v>0</v>
      </c>
      <c r="O26" s="8">
        <f t="shared" si="3"/>
        <v>7592893000</v>
      </c>
    </row>
    <row r="27" spans="2:15" ht="21" customHeight="1">
      <c r="B27" s="42" t="s">
        <v>73</v>
      </c>
      <c r="C27" s="5" t="s">
        <v>1</v>
      </c>
      <c r="E27" s="3" t="s">
        <v>74</v>
      </c>
      <c r="F27" s="7">
        <v>47397000</v>
      </c>
      <c r="G27" s="7">
        <v>7866000</v>
      </c>
      <c r="H27" s="7">
        <v>29922000</v>
      </c>
      <c r="I27" s="7">
        <v>0</v>
      </c>
      <c r="J27" s="7">
        <v>442540000</v>
      </c>
      <c r="K27" s="7">
        <v>480000000</v>
      </c>
      <c r="L27" s="7">
        <v>1482000</v>
      </c>
      <c r="M27" s="7">
        <v>0</v>
      </c>
      <c r="N27" s="7">
        <v>0</v>
      </c>
      <c r="O27" s="8">
        <f t="shared" si="3"/>
        <v>1009207000</v>
      </c>
    </row>
    <row r="28" spans="2:15" ht="21" customHeight="1">
      <c r="B28" s="42" t="s">
        <v>75</v>
      </c>
      <c r="C28" s="5" t="s">
        <v>1</v>
      </c>
      <c r="E28" s="3" t="s">
        <v>76</v>
      </c>
      <c r="F28" s="7">
        <v>119261000</v>
      </c>
      <c r="G28" s="7">
        <v>16435000</v>
      </c>
      <c r="H28" s="7">
        <v>52899000</v>
      </c>
      <c r="I28" s="7">
        <v>0</v>
      </c>
      <c r="J28" s="7">
        <v>8558000</v>
      </c>
      <c r="K28" s="7">
        <v>7500000</v>
      </c>
      <c r="L28" s="7">
        <v>0</v>
      </c>
      <c r="M28" s="7">
        <v>0</v>
      </c>
      <c r="N28" s="7">
        <v>0</v>
      </c>
      <c r="O28" s="8">
        <f t="shared" si="3"/>
        <v>204653000</v>
      </c>
    </row>
    <row r="29" spans="2:15" ht="21" customHeight="1">
      <c r="B29" s="42" t="s">
        <v>77</v>
      </c>
      <c r="C29" s="5" t="s">
        <v>1</v>
      </c>
      <c r="E29" s="3" t="s">
        <v>78</v>
      </c>
      <c r="F29" s="7">
        <v>178769000</v>
      </c>
      <c r="G29" s="7">
        <v>21888000</v>
      </c>
      <c r="H29" s="7">
        <v>36130000</v>
      </c>
      <c r="I29" s="7">
        <v>0</v>
      </c>
      <c r="J29" s="7">
        <v>6693000</v>
      </c>
      <c r="K29" s="7">
        <v>8600000</v>
      </c>
      <c r="L29" s="7">
        <v>0</v>
      </c>
      <c r="M29" s="7">
        <v>0</v>
      </c>
      <c r="N29" s="7">
        <v>0</v>
      </c>
      <c r="O29" s="8">
        <f t="shared" si="3"/>
        <v>252080000</v>
      </c>
    </row>
    <row r="30" spans="2:15" ht="21" customHeight="1">
      <c r="B30" s="42" t="s">
        <v>79</v>
      </c>
      <c r="C30" s="5" t="s">
        <v>1</v>
      </c>
      <c r="E30" s="3" t="s">
        <v>80</v>
      </c>
      <c r="F30" s="7">
        <v>1207876000</v>
      </c>
      <c r="G30" s="7">
        <v>261106000</v>
      </c>
      <c r="H30" s="7">
        <v>155191000</v>
      </c>
      <c r="I30" s="7">
        <v>0</v>
      </c>
      <c r="J30" s="7">
        <v>41408000</v>
      </c>
      <c r="K30" s="7">
        <v>740783000</v>
      </c>
      <c r="L30" s="7">
        <v>26060000</v>
      </c>
      <c r="M30" s="7">
        <v>111978000</v>
      </c>
      <c r="N30" s="7">
        <v>0</v>
      </c>
      <c r="O30" s="8">
        <f t="shared" si="3"/>
        <v>2544402000</v>
      </c>
    </row>
    <row r="31" spans="2:15" ht="21" customHeight="1">
      <c r="B31" s="42" t="s">
        <v>81</v>
      </c>
      <c r="C31" s="5" t="s">
        <v>1</v>
      </c>
      <c r="E31" s="3" t="s">
        <v>82</v>
      </c>
      <c r="F31" s="7">
        <v>94492000</v>
      </c>
      <c r="G31" s="7">
        <v>14623000</v>
      </c>
      <c r="H31" s="7">
        <v>93896000</v>
      </c>
      <c r="I31" s="7">
        <v>0</v>
      </c>
      <c r="J31" s="7">
        <v>35264000</v>
      </c>
      <c r="K31" s="7">
        <v>265000000</v>
      </c>
      <c r="L31" s="7">
        <v>0</v>
      </c>
      <c r="M31" s="7">
        <v>0</v>
      </c>
      <c r="N31" s="7">
        <v>0</v>
      </c>
      <c r="O31" s="8">
        <f t="shared" si="3"/>
        <v>503275000</v>
      </c>
    </row>
    <row r="32" spans="2:15" ht="21" customHeight="1">
      <c r="B32" s="42" t="s">
        <v>83</v>
      </c>
      <c r="C32" s="5" t="s">
        <v>1</v>
      </c>
      <c r="E32" s="3" t="s">
        <v>84</v>
      </c>
      <c r="F32" s="7">
        <v>25596000</v>
      </c>
      <c r="G32" s="7">
        <v>3885000</v>
      </c>
      <c r="H32" s="7">
        <v>11145000</v>
      </c>
      <c r="I32" s="7">
        <v>0</v>
      </c>
      <c r="J32" s="7">
        <v>296000</v>
      </c>
      <c r="K32" s="7">
        <v>104255000</v>
      </c>
      <c r="L32" s="7">
        <v>0</v>
      </c>
      <c r="M32" s="7">
        <v>0</v>
      </c>
      <c r="N32" s="7">
        <v>0</v>
      </c>
      <c r="O32" s="8">
        <f t="shared" si="3"/>
        <v>145177000</v>
      </c>
    </row>
    <row r="33" spans="2:15" ht="21" customHeight="1">
      <c r="B33" s="42" t="s">
        <v>85</v>
      </c>
      <c r="C33" s="5" t="s">
        <v>1</v>
      </c>
      <c r="E33" s="3" t="s">
        <v>86</v>
      </c>
      <c r="F33" s="7">
        <v>4966000</v>
      </c>
      <c r="G33" s="7">
        <v>821000</v>
      </c>
      <c r="H33" s="7">
        <v>2780000</v>
      </c>
      <c r="I33" s="7">
        <v>0</v>
      </c>
      <c r="J33" s="7">
        <v>470000</v>
      </c>
      <c r="K33" s="7">
        <v>1200000</v>
      </c>
      <c r="L33" s="7">
        <v>0</v>
      </c>
      <c r="M33" s="7">
        <v>0</v>
      </c>
      <c r="N33" s="7">
        <v>0</v>
      </c>
      <c r="O33" s="8">
        <f t="shared" si="3"/>
        <v>10237000</v>
      </c>
    </row>
    <row r="34" spans="2:15" ht="21" customHeight="1">
      <c r="B34" s="42" t="s">
        <v>87</v>
      </c>
      <c r="C34" s="5" t="s">
        <v>1</v>
      </c>
      <c r="E34" s="3" t="s">
        <v>88</v>
      </c>
      <c r="F34" s="7">
        <v>151422000</v>
      </c>
      <c r="G34" s="7">
        <v>29509000</v>
      </c>
      <c r="H34" s="7">
        <v>50397000</v>
      </c>
      <c r="I34" s="7">
        <v>0</v>
      </c>
      <c r="J34" s="7">
        <v>1782000</v>
      </c>
      <c r="K34" s="7">
        <v>0</v>
      </c>
      <c r="L34" s="7">
        <v>0</v>
      </c>
      <c r="M34" s="7">
        <v>0</v>
      </c>
      <c r="N34" s="7">
        <v>0</v>
      </c>
      <c r="O34" s="8">
        <f t="shared" si="3"/>
        <v>233110000</v>
      </c>
    </row>
    <row r="35" spans="2:15" ht="21" customHeight="1">
      <c r="B35" s="42" t="s">
        <v>89</v>
      </c>
      <c r="C35" s="5" t="s">
        <v>1</v>
      </c>
      <c r="E35" s="3" t="s">
        <v>90</v>
      </c>
      <c r="F35" s="7">
        <v>15174000</v>
      </c>
      <c r="G35" s="7">
        <v>2252000</v>
      </c>
      <c r="H35" s="7">
        <v>26371000</v>
      </c>
      <c r="I35" s="7">
        <v>0</v>
      </c>
      <c r="J35" s="7">
        <v>1141000</v>
      </c>
      <c r="K35" s="7">
        <v>0</v>
      </c>
      <c r="L35" s="7">
        <v>0</v>
      </c>
      <c r="M35" s="7">
        <v>0</v>
      </c>
      <c r="N35" s="7">
        <v>0</v>
      </c>
      <c r="O35" s="8">
        <f t="shared" si="3"/>
        <v>44938000</v>
      </c>
    </row>
    <row r="36" spans="2:15" ht="21" customHeight="1">
      <c r="B36" s="42" t="s">
        <v>91</v>
      </c>
      <c r="C36" s="5" t="s">
        <v>1</v>
      </c>
      <c r="E36" s="3" t="s">
        <v>92</v>
      </c>
      <c r="F36" s="7">
        <v>2126000</v>
      </c>
      <c r="G36" s="7">
        <v>193000</v>
      </c>
      <c r="H36" s="7">
        <v>1961000</v>
      </c>
      <c r="I36" s="7">
        <v>0</v>
      </c>
      <c r="J36" s="7">
        <v>116000</v>
      </c>
      <c r="K36" s="7">
        <v>9214000</v>
      </c>
      <c r="L36" s="7">
        <v>0</v>
      </c>
      <c r="M36" s="7">
        <v>0</v>
      </c>
      <c r="N36" s="7">
        <v>0</v>
      </c>
      <c r="O36" s="8">
        <f t="shared" si="3"/>
        <v>13610000</v>
      </c>
    </row>
    <row r="37" spans="2:15" ht="21" customHeight="1">
      <c r="B37" s="42" t="s">
        <v>93</v>
      </c>
      <c r="C37" s="5" t="s">
        <v>1</v>
      </c>
      <c r="E37" s="3" t="s">
        <v>94</v>
      </c>
      <c r="F37" s="7">
        <v>52064000</v>
      </c>
      <c r="G37" s="7">
        <v>6468000</v>
      </c>
      <c r="H37" s="7">
        <v>23641000</v>
      </c>
      <c r="I37" s="7">
        <v>0</v>
      </c>
      <c r="J37" s="7">
        <v>5413000</v>
      </c>
      <c r="K37" s="7">
        <v>40000000</v>
      </c>
      <c r="L37" s="7">
        <v>3885000</v>
      </c>
      <c r="M37" s="7">
        <v>0</v>
      </c>
      <c r="N37" s="7">
        <v>0</v>
      </c>
      <c r="O37" s="8">
        <f t="shared" si="3"/>
        <v>131471000</v>
      </c>
    </row>
    <row r="38" spans="2:15" ht="21" customHeight="1">
      <c r="B38" s="42" t="s">
        <v>95</v>
      </c>
      <c r="C38" s="5" t="s">
        <v>1</v>
      </c>
      <c r="E38" s="3" t="s">
        <v>96</v>
      </c>
      <c r="F38" s="7">
        <v>27972000</v>
      </c>
      <c r="G38" s="7">
        <v>3116000</v>
      </c>
      <c r="H38" s="7">
        <v>13940000</v>
      </c>
      <c r="I38" s="7">
        <v>0</v>
      </c>
      <c r="J38" s="7">
        <v>590000</v>
      </c>
      <c r="K38" s="7">
        <v>3050000</v>
      </c>
      <c r="L38" s="7">
        <v>0</v>
      </c>
      <c r="M38" s="7">
        <v>0</v>
      </c>
      <c r="N38" s="7">
        <v>0</v>
      </c>
      <c r="O38" s="8">
        <f t="shared" si="3"/>
        <v>48668000</v>
      </c>
    </row>
    <row r="39" spans="2:15" ht="21" customHeight="1">
      <c r="B39" s="42" t="s">
        <v>97</v>
      </c>
      <c r="C39" s="5" t="s">
        <v>1</v>
      </c>
      <c r="E39" s="3" t="s">
        <v>98</v>
      </c>
      <c r="F39" s="7">
        <v>87516000</v>
      </c>
      <c r="G39" s="7">
        <v>7162000</v>
      </c>
      <c r="H39" s="7">
        <v>44618000</v>
      </c>
      <c r="I39" s="7">
        <v>0</v>
      </c>
      <c r="J39" s="7">
        <v>293786000</v>
      </c>
      <c r="K39" s="7">
        <v>11000000</v>
      </c>
      <c r="L39" s="7">
        <v>0</v>
      </c>
      <c r="M39" s="7">
        <v>72772000</v>
      </c>
      <c r="N39" s="7">
        <v>0</v>
      </c>
      <c r="O39" s="8">
        <f t="shared" si="3"/>
        <v>516854000</v>
      </c>
    </row>
    <row r="40" spans="2:15" ht="21" customHeight="1">
      <c r="B40" s="42" t="s">
        <v>99</v>
      </c>
      <c r="C40" s="5" t="s">
        <v>1</v>
      </c>
      <c r="E40" s="3" t="s">
        <v>100</v>
      </c>
      <c r="F40" s="7">
        <v>14077000</v>
      </c>
      <c r="G40" s="7">
        <v>1912000</v>
      </c>
      <c r="H40" s="7">
        <v>13518000</v>
      </c>
      <c r="I40" s="7">
        <v>0</v>
      </c>
      <c r="J40" s="7">
        <v>80532000</v>
      </c>
      <c r="K40" s="7">
        <v>2003000</v>
      </c>
      <c r="L40" s="7">
        <v>0</v>
      </c>
      <c r="M40" s="7">
        <v>0</v>
      </c>
      <c r="N40" s="7">
        <v>0</v>
      </c>
      <c r="O40" s="8">
        <f t="shared" si="3"/>
        <v>112042000</v>
      </c>
    </row>
    <row r="41" spans="2:15" ht="21" customHeight="1">
      <c r="B41" s="42" t="s">
        <v>101</v>
      </c>
      <c r="C41" s="5" t="s">
        <v>1</v>
      </c>
      <c r="E41" s="3" t="s">
        <v>102</v>
      </c>
      <c r="F41" s="7">
        <v>11633000</v>
      </c>
      <c r="G41" s="7">
        <v>1801000</v>
      </c>
      <c r="H41" s="7">
        <v>14018000</v>
      </c>
      <c r="I41" s="7">
        <v>0</v>
      </c>
      <c r="J41" s="7">
        <v>530000</v>
      </c>
      <c r="K41" s="7">
        <v>46160000</v>
      </c>
      <c r="L41" s="7">
        <v>0</v>
      </c>
      <c r="M41" s="7">
        <v>0</v>
      </c>
      <c r="N41" s="7">
        <v>0</v>
      </c>
      <c r="O41" s="8">
        <f t="shared" si="3"/>
        <v>74142000</v>
      </c>
    </row>
    <row r="42" spans="2:15" ht="21" customHeight="1">
      <c r="B42" s="42" t="s">
        <v>103</v>
      </c>
      <c r="C42" s="5" t="s">
        <v>1</v>
      </c>
      <c r="E42" s="3" t="s">
        <v>104</v>
      </c>
      <c r="F42" s="7">
        <v>18563000</v>
      </c>
      <c r="G42" s="7">
        <v>2141000</v>
      </c>
      <c r="H42" s="7">
        <v>5297000</v>
      </c>
      <c r="I42" s="7">
        <v>0</v>
      </c>
      <c r="J42" s="7">
        <v>1117000</v>
      </c>
      <c r="K42" s="7">
        <v>450000</v>
      </c>
      <c r="L42" s="7">
        <v>0</v>
      </c>
      <c r="M42" s="7">
        <v>0</v>
      </c>
      <c r="N42" s="7">
        <v>0</v>
      </c>
      <c r="O42" s="8">
        <f t="shared" si="3"/>
        <v>27568000</v>
      </c>
    </row>
    <row r="43" spans="2:15" ht="21" customHeight="1">
      <c r="B43" s="42" t="s">
        <v>105</v>
      </c>
      <c r="C43" s="5" t="s">
        <v>1</v>
      </c>
      <c r="E43" s="3" t="s">
        <v>106</v>
      </c>
      <c r="F43" s="7">
        <v>154580000</v>
      </c>
      <c r="G43" s="7">
        <v>27690000</v>
      </c>
      <c r="H43" s="7">
        <v>19305000</v>
      </c>
      <c r="I43" s="7">
        <v>0</v>
      </c>
      <c r="J43" s="7">
        <v>7301000</v>
      </c>
      <c r="K43" s="7">
        <v>115000000</v>
      </c>
      <c r="L43" s="7">
        <v>0</v>
      </c>
      <c r="M43" s="7">
        <v>0</v>
      </c>
      <c r="N43" s="7">
        <v>0</v>
      </c>
      <c r="O43" s="8">
        <f t="shared" si="3"/>
        <v>323876000</v>
      </c>
    </row>
    <row r="44" spans="2:15" ht="21" customHeight="1">
      <c r="B44" s="42" t="s">
        <v>107</v>
      </c>
      <c r="C44" s="5" t="s">
        <v>1</v>
      </c>
      <c r="E44" s="3" t="s">
        <v>108</v>
      </c>
      <c r="F44" s="7">
        <v>15830000</v>
      </c>
      <c r="G44" s="7">
        <v>1092000</v>
      </c>
      <c r="H44" s="7">
        <v>303539000</v>
      </c>
      <c r="I44" s="7">
        <v>0</v>
      </c>
      <c r="J44" s="7">
        <v>1757000</v>
      </c>
      <c r="K44" s="7">
        <v>589983000</v>
      </c>
      <c r="L44" s="7">
        <v>0</v>
      </c>
      <c r="M44" s="7">
        <v>0</v>
      </c>
      <c r="N44" s="7">
        <v>0</v>
      </c>
      <c r="O44" s="8">
        <f t="shared" si="3"/>
        <v>912201000</v>
      </c>
    </row>
    <row r="45" spans="2:15" ht="21" customHeight="1">
      <c r="B45" s="42" t="s">
        <v>109</v>
      </c>
      <c r="C45" s="5" t="s">
        <v>1</v>
      </c>
      <c r="E45" s="3" t="s">
        <v>110</v>
      </c>
      <c r="F45" s="7">
        <v>11948000</v>
      </c>
      <c r="G45" s="7">
        <v>1227000</v>
      </c>
      <c r="H45" s="7">
        <v>7150000</v>
      </c>
      <c r="I45" s="7">
        <v>0</v>
      </c>
      <c r="J45" s="7">
        <v>1377000</v>
      </c>
      <c r="K45" s="7">
        <v>4418000</v>
      </c>
      <c r="L45" s="7">
        <v>0</v>
      </c>
      <c r="M45" s="7">
        <v>0</v>
      </c>
      <c r="N45" s="7">
        <v>0</v>
      </c>
      <c r="O45" s="8">
        <f t="shared" si="3"/>
        <v>26120000</v>
      </c>
    </row>
    <row r="46" spans="2:15" ht="21" customHeight="1">
      <c r="B46" s="42" t="s">
        <v>111</v>
      </c>
      <c r="C46" s="5" t="s">
        <v>1</v>
      </c>
      <c r="E46" s="3" t="s">
        <v>112</v>
      </c>
      <c r="F46" s="7">
        <v>3519000</v>
      </c>
      <c r="G46" s="7">
        <v>687000</v>
      </c>
      <c r="H46" s="7">
        <v>4173000</v>
      </c>
      <c r="I46" s="7">
        <v>0</v>
      </c>
      <c r="J46" s="7">
        <v>2000</v>
      </c>
      <c r="K46" s="7">
        <v>0</v>
      </c>
      <c r="L46" s="7">
        <v>0</v>
      </c>
      <c r="M46" s="7">
        <v>0</v>
      </c>
      <c r="N46" s="7">
        <v>0</v>
      </c>
      <c r="O46" s="8">
        <f t="shared" si="3"/>
        <v>8381000</v>
      </c>
    </row>
    <row r="47" spans="2:15" ht="21" customHeight="1">
      <c r="B47" s="42" t="s">
        <v>113</v>
      </c>
      <c r="C47" s="5" t="s">
        <v>1</v>
      </c>
      <c r="E47" s="3" t="s">
        <v>114</v>
      </c>
      <c r="F47" s="7">
        <v>10035000</v>
      </c>
      <c r="G47" s="7">
        <v>1311000</v>
      </c>
      <c r="H47" s="7">
        <v>17842000</v>
      </c>
      <c r="I47" s="7">
        <v>0</v>
      </c>
      <c r="J47" s="7">
        <v>207087000</v>
      </c>
      <c r="K47" s="7">
        <v>0</v>
      </c>
      <c r="L47" s="7">
        <v>0</v>
      </c>
      <c r="M47" s="7">
        <v>0</v>
      </c>
      <c r="N47" s="7">
        <v>0</v>
      </c>
      <c r="O47" s="8">
        <f t="shared" si="3"/>
        <v>236275000</v>
      </c>
    </row>
    <row r="48" spans="2:15" ht="21" customHeight="1">
      <c r="B48" s="42" t="s">
        <v>115</v>
      </c>
      <c r="C48" s="5" t="s">
        <v>1</v>
      </c>
      <c r="E48" s="3" t="s">
        <v>116</v>
      </c>
      <c r="F48" s="7">
        <v>1208991000</v>
      </c>
      <c r="G48" s="7">
        <v>233084000</v>
      </c>
      <c r="H48" s="7">
        <v>2167814000</v>
      </c>
      <c r="I48" s="7">
        <v>0</v>
      </c>
      <c r="J48" s="7">
        <v>6533000</v>
      </c>
      <c r="K48" s="7">
        <v>6274482000</v>
      </c>
      <c r="L48" s="7">
        <v>0</v>
      </c>
      <c r="M48" s="7">
        <v>0</v>
      </c>
      <c r="N48" s="7">
        <v>0</v>
      </c>
      <c r="O48" s="8">
        <f t="shared" si="3"/>
        <v>9890904000</v>
      </c>
    </row>
    <row r="49" spans="2:15" ht="21" customHeight="1">
      <c r="B49" s="42" t="s">
        <v>117</v>
      </c>
      <c r="C49" s="5" t="s">
        <v>1</v>
      </c>
      <c r="E49" s="3" t="s">
        <v>118</v>
      </c>
      <c r="F49" s="7">
        <v>3186000</v>
      </c>
      <c r="G49" s="7">
        <v>463000</v>
      </c>
      <c r="H49" s="7">
        <v>5297000</v>
      </c>
      <c r="I49" s="7">
        <v>0</v>
      </c>
      <c r="J49" s="7">
        <v>245000</v>
      </c>
      <c r="K49" s="7">
        <v>13600000</v>
      </c>
      <c r="L49" s="7">
        <v>0</v>
      </c>
      <c r="M49" s="7">
        <v>0</v>
      </c>
      <c r="N49" s="7">
        <v>0</v>
      </c>
      <c r="O49" s="8">
        <f t="shared" si="3"/>
        <v>22791000</v>
      </c>
    </row>
    <row r="50" spans="2:15" ht="21" customHeight="1">
      <c r="B50" s="42" t="s">
        <v>119</v>
      </c>
      <c r="C50" s="5" t="s">
        <v>1</v>
      </c>
      <c r="E50" s="3" t="s">
        <v>120</v>
      </c>
      <c r="F50" s="7">
        <v>533000</v>
      </c>
      <c r="G50" s="7">
        <v>43000</v>
      </c>
      <c r="H50" s="7">
        <v>3624000</v>
      </c>
      <c r="I50" s="7">
        <v>0</v>
      </c>
      <c r="J50" s="7">
        <v>12000</v>
      </c>
      <c r="K50" s="7">
        <v>16000000</v>
      </c>
      <c r="L50" s="7">
        <v>0</v>
      </c>
      <c r="M50" s="7">
        <v>0</v>
      </c>
      <c r="N50" s="7">
        <v>0</v>
      </c>
      <c r="O50" s="8">
        <f t="shared" si="3"/>
        <v>20212000</v>
      </c>
    </row>
    <row r="51" spans="2:15" ht="21" customHeight="1">
      <c r="B51" s="42" t="s">
        <v>121</v>
      </c>
      <c r="C51" s="5" t="s">
        <v>1</v>
      </c>
      <c r="E51" s="3" t="s">
        <v>122</v>
      </c>
      <c r="F51" s="7">
        <v>692000</v>
      </c>
      <c r="G51" s="7">
        <v>79000</v>
      </c>
      <c r="H51" s="7">
        <v>4480000</v>
      </c>
      <c r="I51" s="7">
        <v>0</v>
      </c>
      <c r="J51" s="7">
        <v>12000</v>
      </c>
      <c r="K51" s="7">
        <v>26000000</v>
      </c>
      <c r="L51" s="7">
        <v>78059000</v>
      </c>
      <c r="M51" s="7">
        <v>0</v>
      </c>
      <c r="N51" s="7">
        <v>0</v>
      </c>
      <c r="O51" s="8">
        <f t="shared" si="3"/>
        <v>109322000</v>
      </c>
    </row>
    <row r="52" spans="2:15" ht="21" customHeight="1">
      <c r="B52" s="42" t="s">
        <v>123</v>
      </c>
      <c r="C52" s="5" t="s">
        <v>1</v>
      </c>
      <c r="E52" s="3" t="s">
        <v>124</v>
      </c>
      <c r="F52" s="7">
        <v>388000</v>
      </c>
      <c r="G52" s="7">
        <v>46000</v>
      </c>
      <c r="H52" s="7">
        <v>3735000</v>
      </c>
      <c r="I52" s="7">
        <v>0</v>
      </c>
      <c r="J52" s="7">
        <v>12000</v>
      </c>
      <c r="K52" s="7">
        <v>16000000</v>
      </c>
      <c r="L52" s="7">
        <v>0</v>
      </c>
      <c r="M52" s="7">
        <v>0</v>
      </c>
      <c r="N52" s="7">
        <v>0</v>
      </c>
      <c r="O52" s="8">
        <f t="shared" si="3"/>
        <v>20181000</v>
      </c>
    </row>
    <row r="53" spans="2:15" ht="21" customHeight="1">
      <c r="B53" s="42" t="s">
        <v>125</v>
      </c>
      <c r="C53" s="5" t="s">
        <v>1</v>
      </c>
      <c r="E53" s="3" t="s">
        <v>126</v>
      </c>
      <c r="F53" s="7">
        <v>1385639000</v>
      </c>
      <c r="G53" s="7">
        <v>243962000</v>
      </c>
      <c r="H53" s="7">
        <v>237886000</v>
      </c>
      <c r="I53" s="7">
        <v>0</v>
      </c>
      <c r="J53" s="7">
        <v>6600000</v>
      </c>
      <c r="K53" s="7">
        <v>8500000000</v>
      </c>
      <c r="L53" s="7">
        <v>22302000</v>
      </c>
      <c r="M53" s="7">
        <v>0</v>
      </c>
      <c r="N53" s="7">
        <v>0</v>
      </c>
      <c r="O53" s="8">
        <f t="shared" si="3"/>
        <v>10396389000</v>
      </c>
    </row>
    <row r="54" spans="2:15" ht="21" customHeight="1">
      <c r="B54" s="42" t="s">
        <v>127</v>
      </c>
      <c r="C54" s="5" t="s">
        <v>1</v>
      </c>
      <c r="E54" s="3" t="s">
        <v>128</v>
      </c>
      <c r="F54" s="7">
        <v>908000</v>
      </c>
      <c r="G54" s="7">
        <v>185000</v>
      </c>
      <c r="H54" s="7">
        <v>2565000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8">
        <f t="shared" si="3"/>
        <v>3658000</v>
      </c>
    </row>
    <row r="55" spans="2:15" ht="21" customHeight="1" thickBot="1">
      <c r="B55" s="42" t="s">
        <v>129</v>
      </c>
      <c r="C55" s="5" t="s">
        <v>1</v>
      </c>
      <c r="E55" s="3" t="s">
        <v>130</v>
      </c>
      <c r="F55" s="7">
        <v>28010000</v>
      </c>
      <c r="G55" s="7">
        <v>4951000</v>
      </c>
      <c r="H55" s="7">
        <v>23909000</v>
      </c>
      <c r="I55" s="7">
        <v>0</v>
      </c>
      <c r="J55" s="7">
        <v>472000</v>
      </c>
      <c r="K55" s="7">
        <v>40000000</v>
      </c>
      <c r="L55" s="7">
        <v>0</v>
      </c>
      <c r="M55" s="7">
        <v>0</v>
      </c>
      <c r="N55" s="7">
        <v>0</v>
      </c>
      <c r="O55" s="8">
        <f t="shared" si="3"/>
        <v>97342000</v>
      </c>
    </row>
    <row r="56" spans="2:15" s="28" customFormat="1" ht="21" customHeight="1" hidden="1">
      <c r="B56" s="42" t="s">
        <v>1</v>
      </c>
      <c r="E56" s="9" t="s">
        <v>40</v>
      </c>
      <c r="F56" s="10">
        <v>117120729530</v>
      </c>
      <c r="G56" s="10">
        <v>20229270470</v>
      </c>
      <c r="H56" s="10">
        <v>37697919259</v>
      </c>
      <c r="I56" s="10">
        <v>57500000000</v>
      </c>
      <c r="J56" s="10">
        <v>207814594636</v>
      </c>
      <c r="K56" s="10">
        <v>41781695000</v>
      </c>
      <c r="L56" s="10">
        <v>26448118000</v>
      </c>
      <c r="M56" s="10">
        <v>10211563000</v>
      </c>
      <c r="N56" s="10">
        <v>2525912000</v>
      </c>
      <c r="O56" s="11" t="s">
        <v>1</v>
      </c>
    </row>
    <row r="57" spans="1:15" s="28" customFormat="1" ht="12" customHeight="1" thickBot="1">
      <c r="A57" s="29" t="s">
        <v>32</v>
      </c>
      <c r="E57" s="30" t="s">
        <v>1</v>
      </c>
      <c r="F57" s="31" t="s">
        <v>1</v>
      </c>
      <c r="G57" s="31" t="s">
        <v>1</v>
      </c>
      <c r="H57" s="31" t="s">
        <v>1</v>
      </c>
      <c r="I57" s="31" t="s">
        <v>1</v>
      </c>
      <c r="J57" s="31" t="s">
        <v>1</v>
      </c>
      <c r="K57" s="31" t="s">
        <v>1</v>
      </c>
      <c r="L57" s="31" t="s">
        <v>1</v>
      </c>
      <c r="M57" s="31" t="s">
        <v>1</v>
      </c>
      <c r="N57" s="31" t="s">
        <v>1</v>
      </c>
      <c r="O57" s="12" t="s">
        <v>1</v>
      </c>
    </row>
    <row r="58" spans="1:15" s="28" customFormat="1" ht="27" customHeight="1" thickBot="1">
      <c r="A58" s="29" t="s">
        <v>1</v>
      </c>
      <c r="B58" s="32" t="s">
        <v>47</v>
      </c>
      <c r="E58" s="4" t="s">
        <v>48</v>
      </c>
      <c r="F58" s="33">
        <v>5673268314</v>
      </c>
      <c r="G58" s="33">
        <v>1005762000</v>
      </c>
      <c r="H58" s="33">
        <v>4151913000</v>
      </c>
      <c r="I58" s="33">
        <v>0</v>
      </c>
      <c r="J58" s="33">
        <v>3784978000</v>
      </c>
      <c r="K58" s="33">
        <v>18280458000</v>
      </c>
      <c r="L58" s="33">
        <v>1187445000</v>
      </c>
      <c r="M58" s="33">
        <v>3853423000</v>
      </c>
      <c r="N58" s="33">
        <v>0</v>
      </c>
      <c r="O58" s="6">
        <f>SUM(F58:N58)</f>
        <v>37937247314</v>
      </c>
    </row>
    <row r="59" spans="1:15" s="28" customFormat="1" ht="27" customHeight="1" thickBot="1">
      <c r="A59" s="29" t="s">
        <v>1</v>
      </c>
      <c r="B59" s="32" t="s">
        <v>45</v>
      </c>
      <c r="E59" s="4" t="s">
        <v>46</v>
      </c>
      <c r="F59" s="33">
        <v>9677621000</v>
      </c>
      <c r="G59" s="33">
        <v>1647479000</v>
      </c>
      <c r="H59" s="33">
        <v>2448738000</v>
      </c>
      <c r="I59" s="33">
        <v>0</v>
      </c>
      <c r="J59" s="33">
        <v>302418000</v>
      </c>
      <c r="K59" s="33">
        <v>3738601000</v>
      </c>
      <c r="L59" s="33">
        <v>0</v>
      </c>
      <c r="M59" s="33">
        <v>0</v>
      </c>
      <c r="N59" s="33">
        <v>0</v>
      </c>
      <c r="O59" s="6">
        <f>SUM(F59:N59)</f>
        <v>17814857000</v>
      </c>
    </row>
    <row r="60" spans="1:15" s="28" customFormat="1" ht="27" customHeight="1" thickBot="1">
      <c r="A60" s="29" t="s">
        <v>32</v>
      </c>
      <c r="B60" s="32" t="s">
        <v>1</v>
      </c>
      <c r="E60" s="4" t="s">
        <v>49</v>
      </c>
      <c r="F60" s="33">
        <f aca="true" t="shared" si="4" ref="F60:O60">F59+F58</f>
        <v>15350889314</v>
      </c>
      <c r="G60" s="33">
        <f t="shared" si="4"/>
        <v>2653241000</v>
      </c>
      <c r="H60" s="33">
        <f t="shared" si="4"/>
        <v>6600651000</v>
      </c>
      <c r="I60" s="33">
        <f t="shared" si="4"/>
        <v>0</v>
      </c>
      <c r="J60" s="33">
        <f t="shared" si="4"/>
        <v>4087396000</v>
      </c>
      <c r="K60" s="33">
        <f t="shared" si="4"/>
        <v>22019059000</v>
      </c>
      <c r="L60" s="33">
        <f t="shared" si="4"/>
        <v>1187445000</v>
      </c>
      <c r="M60" s="33">
        <f t="shared" si="4"/>
        <v>3853423000</v>
      </c>
      <c r="N60" s="33">
        <f t="shared" si="4"/>
        <v>0</v>
      </c>
      <c r="O60" s="33">
        <f t="shared" si="4"/>
        <v>55752104314</v>
      </c>
    </row>
    <row r="61" ht="12.75">
      <c r="O61" s="34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2019-02-21T13:34:40Z</cp:lastPrinted>
  <dcterms:created xsi:type="dcterms:W3CDTF">2012-10-15T20:43:39Z</dcterms:created>
  <dcterms:modified xsi:type="dcterms:W3CDTF">2019-02-21T13:34:46Z</dcterms:modified>
  <cp:category/>
  <cp:version/>
  <cp:contentType/>
  <cp:contentStatus/>
</cp:coreProperties>
</file>