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3" sheetId="1" r:id="rId1"/>
    <sheet name="2014" sheetId="2" r:id="rId2"/>
    <sheet name="2015" sheetId="3" r:id="rId3"/>
  </sheets>
  <definedNames>
    <definedName name="Asama" localSheetId="1">'2014'!$B$2</definedName>
    <definedName name="Asama" localSheetId="2">'2015'!$B$2</definedName>
    <definedName name="Asama">'2013'!$B$2</definedName>
    <definedName name="AsamaAd" localSheetId="1">'2014'!$C$2</definedName>
    <definedName name="AsamaAd" localSheetId="2">'2015'!$C$2</definedName>
    <definedName name="AsamaAd">'2013'!$C$2</definedName>
    <definedName name="AyAd" localSheetId="1">'2014'!$C$4</definedName>
    <definedName name="AyAd" localSheetId="2">'2015'!$C$4</definedName>
    <definedName name="AyAd">'2013'!$C$4</definedName>
    <definedName name="AyNo" localSheetId="1">'2014'!$B$4</definedName>
    <definedName name="AyNo" localSheetId="2">'2015'!$B$4</definedName>
    <definedName name="AyNo">'2013'!$B$4</definedName>
    <definedName name="ButceYil" localSheetId="1">'2014'!$B$1</definedName>
    <definedName name="ButceYil" localSheetId="2">'2015'!$B$1</definedName>
    <definedName name="ButceYil">'2013'!$B$1</definedName>
    <definedName name="SatirBaslik" localSheetId="1">'2014'!$A$15:$B$24</definedName>
    <definedName name="SatirBaslik" localSheetId="2">'2015'!$A$15:$B$24</definedName>
    <definedName name="SatirBaslik">'2013'!$A$15:$B$24</definedName>
    <definedName name="SutunBaslik" localSheetId="1">'2014'!$D$1:$N$5</definedName>
    <definedName name="SutunBaslik" localSheetId="2">'2015'!$D$1:$N$5</definedName>
    <definedName name="SutunBaslik">'2013'!$D$1:$N$5</definedName>
    <definedName name="TeklifYil" localSheetId="1">'2014'!$B$5</definedName>
    <definedName name="TeklifYil" localSheetId="2">'2015'!$B$5</definedName>
    <definedName name="TeklifYil">'2013'!$B$5</definedName>
  </definedNames>
  <calcPr fullCalcOnLoad="1"/>
</workbook>
</file>

<file path=xl/sharedStrings.xml><?xml version="1.0" encoding="utf-8"?>
<sst xmlns="http://schemas.openxmlformats.org/spreadsheetml/2006/main" count="1133" uniqueCount="147">
  <si>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</si>
  <si>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</si>
  <si>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</si>
  <si>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</si>
  <si>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</si>
  <si>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</si>
  <si>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</si>
  <si>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</si>
  <si>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</si>
  <si>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</si>
  <si>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</si>
  <si>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</si>
  <si>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</si>
  <si>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</si>
  <si>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</si>
  <si>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</si>
  <si>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</si>
  <si>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</si>
  <si>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</si>
  <si>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</si>
  <si>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</si>
  <si>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</si>
  <si>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</si>
  <si>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(I) SAYILI CETVEL - GENEL BÜTÇELİ İDARELER</t>
  </si>
  <si>
    <t>(EKONOMİK SINIFLANDIRMA)</t>
  </si>
  <si>
    <t>KURUMLAR</t>
  </si>
  <si>
    <t>PERSONEL      GİDERLERİ</t>
  </si>
  <si>
    <t>SOS. GÜV. DEV.    PRİMİ GİD.</t>
  </si>
  <si>
    <t>MAL VE HİZMET     ALIM GİDERLERİ</t>
  </si>
  <si>
    <t>FAİZ GİDERLERİ</t>
  </si>
  <si>
    <t>CARİ TRANSFER</t>
  </si>
  <si>
    <t>SERMAYE GİDERİ</t>
  </si>
  <si>
    <t>SERMAYE      TRANSFERİ</t>
  </si>
  <si>
    <t>BORÇ VERME</t>
  </si>
  <si>
    <t>YEDEK ÖDENEK</t>
  </si>
  <si>
    <t>TOPLAM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</si>
  <si>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</si>
  <si>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</si>
  <si>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</si>
  <si>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</si>
  <si>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</si>
  <si>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</si>
  <si>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</si>
  <si>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</si>
  <si>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</si>
  <si>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</si>
  <si>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</si>
  <si>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</si>
  <si>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</si>
  <si>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VE GELİRDEN AYRILAN PAY HARİÇ)</t>
  </si>
  <si>
    <t>2013</t>
  </si>
  <si>
    <t>1</t>
  </si>
  <si>
    <t>Kanun</t>
  </si>
  <si>
    <t>5</t>
  </si>
  <si>
    <t>Ocak</t>
  </si>
  <si>
    <t>07.75</t>
  </si>
  <si>
    <t>07.76</t>
  </si>
  <si>
    <t>07.77</t>
  </si>
  <si>
    <t>07.82</t>
  </si>
  <si>
    <t>07.86</t>
  </si>
  <si>
    <t>07.96</t>
  </si>
  <si>
    <t>07.97</t>
  </si>
  <si>
    <t>10</t>
  </si>
  <si>
    <t>10.81</t>
  </si>
  <si>
    <t>10.82</t>
  </si>
  <si>
    <t>10.83</t>
  </si>
  <si>
    <t>11</t>
  </si>
  <si>
    <t>12</t>
  </si>
  <si>
    <t>12.76</t>
  </si>
  <si>
    <t>13</t>
  </si>
  <si>
    <t>15</t>
  </si>
  <si>
    <t>15.75</t>
  </si>
  <si>
    <t>15.76</t>
  </si>
  <si>
    <t>18</t>
  </si>
  <si>
    <t>18.75</t>
  </si>
  <si>
    <t>20</t>
  </si>
  <si>
    <t>21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</si>
  <si>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</si>
  <si>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</si>
  <si>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</si>
  <si>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</si>
  <si>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</si>
  <si>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</si>
  <si>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</si>
  <si>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</si>
  <si>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</si>
  <si>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</si>
  <si>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</si>
  <si>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</si>
  <si>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</si>
  <si>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</si>
  <si>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34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</si>
  <si>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</si>
  <si>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</si>
  <si>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</si>
  <si>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</si>
  <si>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</si>
  <si>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</si>
  <si>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</si>
  <si>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</si>
  <si>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</si>
  <si>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</si>
  <si>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</si>
  <si>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</si>
  <si>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</si>
  <si>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</si>
  <si>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</si>
  <si>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</si>
  <si>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</si>
  <si>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</si>
  <si>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</si>
  <si>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</si>
  <si>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</si>
  <si>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</si>
  <si>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</si>
  <si>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</si>
  <si>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</si>
  <si>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TÜRKİYE KAMU HASTANELERİ KURUMU</t>
  </si>
  <si>
    <t>TÜRKİYE HALK SAĞLIĞI KURUMU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</si>
  <si>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</si>
  <si>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</si>
  <si>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</si>
  <si>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</si>
  <si>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</si>
  <si>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</si>
  <si>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</si>
  <si>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</si>
  <si>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</si>
  <si>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</si>
  <si>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</si>
  <si>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</si>
  <si>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</si>
  <si>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</si>
  <si>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</si>
  <si>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</t>
  </si>
  <si>
    <t>ORMAN VE SU İŞLERİ BAKANLIĞI</t>
  </si>
  <si>
    <t>METEOROLOJİ GENEL MÜDÜRLÜĞÜ</t>
  </si>
  <si>
    <t>ULAŞTIRMA, DENİZCİLİK VE HABERLEŞME BAKANLIĞI</t>
  </si>
  <si>
    <t>Tasarı</t>
  </si>
  <si>
    <t>Ekim</t>
  </si>
  <si>
    <t>2014</t>
  </si>
  <si>
    <t xml:space="preserve">ÖZEL BÜTÇELERE HAZİNE YARDIMI </t>
  </si>
  <si>
    <t>MERKEZİ YÖNETİM BÜTÇESİ TOPLAMI ( HAZİNE YARDIMLARI HARİÇ, GELİRDEN AYRILAN PAY DAHİL)</t>
  </si>
  <si>
    <t>2015</t>
  </si>
  <si>
    <t xml:space="preserve">2013 YILI MERKEZİ YÖNETİM BÜTÇE KANUNU İCMALİ </t>
  </si>
  <si>
    <t xml:space="preserve">(I) SAYILI CETVEL - GENEL BÜTÇELİ İDARELER 2014 YILI BÜTÇE GİDER TAHMİNLERİ </t>
  </si>
  <si>
    <t xml:space="preserve">(I) SAYILI CETVEL - GENEL BÜTÇELİ İDARELER 2015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</si>
</sst>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21" borderId="6" applyNumberFormat="0" applyAlignment="0" applyProtection="0"/>
    <xf numFmtId="0" fontId="34" fillId="23" borderId="7" applyNumberFormat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8" applyNumberFormat="0" applyFont="0" applyAlignment="0" applyProtection="0"/>
    <xf numFmtId="0" fontId="3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workbookViewId="0" topLeftCell="E9">
      <selection activeCell="F25" sqref="F25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8" width="19.75390625" style="12" bestFit="1" customWidth="1"/>
    <col min="9" max="9" width="18.875" style="12" bestFit="1" customWidth="1"/>
    <col min="10" max="10" width="20.75390625" style="12" bestFit="1" customWidth="1"/>
    <col min="11" max="11" width="20.75390625" style="12" customWidth="1"/>
    <col min="12" max="13" width="21.625" style="12" customWidth="1"/>
    <col min="14" max="14" width="17.75390625" style="12" bestFit="1" customWidth="1"/>
    <col min="15" max="15" width="20.75390625" style="12" bestFit="1" customWidth="1"/>
    <col min="16" max="16" width="9.125" style="12" bestFit="1" customWidth="1"/>
    <col min="17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53</v>
      </c>
      <c r="C2" s="8" t="s">
        <v>52</v>
      </c>
      <c r="D2" s="9" t="s">
        <v>7</v>
      </c>
      <c r="E2" s="13" t="str">
        <f aca="true" t="shared" si="0" ref="E2:N2">ButceYil</f>
        <v>2013</v>
      </c>
      <c r="F2" s="13" t="str">
        <f t="shared" si="0"/>
        <v>2013</v>
      </c>
      <c r="G2" s="13" t="str">
        <f t="shared" si="0"/>
        <v>2013</v>
      </c>
      <c r="H2" s="13" t="str">
        <f t="shared" si="0"/>
        <v>2013</v>
      </c>
      <c r="I2" s="13" t="str">
        <f t="shared" si="0"/>
        <v>2013</v>
      </c>
      <c r="J2" s="13" t="str">
        <f t="shared" si="0"/>
        <v>2013</v>
      </c>
      <c r="K2" s="13" t="str">
        <f t="shared" si="0"/>
        <v>2013</v>
      </c>
      <c r="L2" s="13" t="str">
        <f t="shared" si="0"/>
        <v>2013</v>
      </c>
      <c r="M2" s="13" t="str">
        <f t="shared" si="0"/>
        <v>2013</v>
      </c>
      <c r="N2" s="13" t="str">
        <f t="shared" si="0"/>
        <v>2013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2013</v>
      </c>
      <c r="G3" s="13" t="str">
        <f t="shared" si="1"/>
        <v>2013</v>
      </c>
      <c r="H3" s="13" t="str">
        <f t="shared" si="1"/>
        <v>2013</v>
      </c>
      <c r="I3" s="13" t="str">
        <f t="shared" si="1"/>
        <v>2013</v>
      </c>
      <c r="J3" s="13" t="str">
        <f t="shared" si="1"/>
        <v>2013</v>
      </c>
      <c r="K3" s="13" t="str">
        <f t="shared" si="1"/>
        <v>2013</v>
      </c>
      <c r="L3" s="13" t="str">
        <f t="shared" si="1"/>
        <v>2013</v>
      </c>
      <c r="M3" s="13" t="str">
        <f t="shared" si="1"/>
        <v>2013</v>
      </c>
      <c r="N3" s="13" t="str">
        <f t="shared" si="1"/>
        <v>2013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5</v>
      </c>
      <c r="G4" s="13" t="str">
        <f t="shared" si="2"/>
        <v>5</v>
      </c>
      <c r="H4" s="13" t="str">
        <f t="shared" si="2"/>
        <v>5</v>
      </c>
      <c r="I4" s="13" t="str">
        <f t="shared" si="2"/>
        <v>5</v>
      </c>
      <c r="J4" s="13" t="str">
        <f t="shared" si="2"/>
        <v>5</v>
      </c>
      <c r="K4" s="13" t="str">
        <f t="shared" si="2"/>
        <v>5</v>
      </c>
      <c r="L4" s="13" t="str">
        <f t="shared" si="2"/>
        <v>5</v>
      </c>
      <c r="M4" s="13" t="str">
        <f t="shared" si="2"/>
        <v>5</v>
      </c>
      <c r="N4" s="13" t="str">
        <f t="shared" si="2"/>
        <v>5</v>
      </c>
      <c r="O4" s="12" t="s">
        <v>1</v>
      </c>
    </row>
    <row r="5" spans="1:15" ht="15" hidden="1">
      <c r="A5" s="1" t="s">
        <v>11</v>
      </c>
      <c r="B5" s="15" t="s">
        <v>50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5" t="str">
        <f>TeklifYil&amp;" "&amp;A7</f>
        <v>2013 YILI MERKEZİ YÖNETİM BÜTÇE KANUNU İCMALİ</v>
      </c>
      <c r="F9" s="35" t="s">
        <v>1</v>
      </c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35" t="s">
        <v>1</v>
      </c>
      <c r="M9" s="35" t="s">
        <v>1</v>
      </c>
      <c r="N9" s="35" t="s">
        <v>1</v>
      </c>
      <c r="O9" s="35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5" t="s">
        <v>23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6" t="s">
        <v>24</v>
      </c>
      <c r="F11" s="36" t="s">
        <v>1</v>
      </c>
      <c r="G11" s="36" t="s">
        <v>1</v>
      </c>
      <c r="H11" s="36" t="s">
        <v>1</v>
      </c>
      <c r="I11" s="36" t="s">
        <v>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</row>
    <row r="12" spans="1:15" ht="30" customHeigh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92</v>
      </c>
      <c r="F16" s="22">
        <v>43250000</v>
      </c>
      <c r="G16" s="22">
        <v>3660000</v>
      </c>
      <c r="H16" s="22">
        <v>50540000</v>
      </c>
      <c r="I16" s="22">
        <v>0</v>
      </c>
      <c r="J16" s="22">
        <v>2110000</v>
      </c>
      <c r="K16" s="22">
        <v>58000000</v>
      </c>
      <c r="L16" s="22">
        <v>0</v>
      </c>
      <c r="M16" s="22">
        <v>0</v>
      </c>
      <c r="N16" s="22">
        <v>0</v>
      </c>
      <c r="O16" s="23">
        <f aca="true" t="shared" si="3" ref="O16:O61">N16+M16+L16+K16+J16+I16+H16+G16+F16</f>
        <v>157560000</v>
      </c>
    </row>
    <row r="17" spans="2:15" ht="16.5" customHeight="1">
      <c r="B17" s="21" t="s">
        <v>14</v>
      </c>
      <c r="C17" s="14" t="s">
        <v>1</v>
      </c>
      <c r="E17" s="3" t="s">
        <v>93</v>
      </c>
      <c r="F17" s="22">
        <v>395395000</v>
      </c>
      <c r="G17" s="22">
        <v>45680000</v>
      </c>
      <c r="H17" s="22">
        <v>107700000</v>
      </c>
      <c r="I17" s="22">
        <v>0</v>
      </c>
      <c r="J17" s="22">
        <v>77601000</v>
      </c>
      <c r="K17" s="22">
        <v>146884000</v>
      </c>
      <c r="L17" s="22">
        <v>0</v>
      </c>
      <c r="M17" s="22">
        <v>0</v>
      </c>
      <c r="N17" s="22">
        <v>0</v>
      </c>
      <c r="O17" s="23">
        <f t="shared" si="3"/>
        <v>773260000</v>
      </c>
    </row>
    <row r="18" spans="2:15" ht="16.5" customHeight="1">
      <c r="B18" s="21" t="s">
        <v>15</v>
      </c>
      <c r="C18" s="14" t="s">
        <v>1</v>
      </c>
      <c r="E18" s="3" t="s">
        <v>94</v>
      </c>
      <c r="F18" s="22">
        <v>12890000</v>
      </c>
      <c r="G18" s="22">
        <v>1565000</v>
      </c>
      <c r="H18" s="22">
        <v>15749000</v>
      </c>
      <c r="I18" s="22">
        <v>0</v>
      </c>
      <c r="J18" s="22">
        <v>95000</v>
      </c>
      <c r="K18" s="22">
        <v>7300000</v>
      </c>
      <c r="L18" s="22">
        <v>0</v>
      </c>
      <c r="M18" s="22">
        <v>0</v>
      </c>
      <c r="N18" s="22">
        <v>0</v>
      </c>
      <c r="O18" s="23">
        <f t="shared" si="3"/>
        <v>37599000</v>
      </c>
    </row>
    <row r="19" spans="2:15" ht="16.5" customHeight="1">
      <c r="B19" s="21" t="s">
        <v>16</v>
      </c>
      <c r="C19" s="14" t="s">
        <v>1</v>
      </c>
      <c r="E19" s="3" t="s">
        <v>95</v>
      </c>
      <c r="F19" s="22">
        <v>86728000</v>
      </c>
      <c r="G19" s="22">
        <v>12337000</v>
      </c>
      <c r="H19" s="22">
        <v>25226000</v>
      </c>
      <c r="I19" s="22">
        <v>0</v>
      </c>
      <c r="J19" s="22">
        <v>1595000</v>
      </c>
      <c r="K19" s="22">
        <v>17400000</v>
      </c>
      <c r="L19" s="22">
        <v>0</v>
      </c>
      <c r="M19" s="22">
        <v>0</v>
      </c>
      <c r="N19" s="22">
        <v>0</v>
      </c>
      <c r="O19" s="23">
        <f t="shared" si="3"/>
        <v>143286000</v>
      </c>
    </row>
    <row r="20" spans="2:15" ht="16.5" customHeight="1">
      <c r="B20" s="21" t="s">
        <v>17</v>
      </c>
      <c r="C20" s="14" t="s">
        <v>1</v>
      </c>
      <c r="E20" s="3" t="s">
        <v>96</v>
      </c>
      <c r="F20" s="22">
        <v>61701000</v>
      </c>
      <c r="G20" s="22">
        <v>8085000</v>
      </c>
      <c r="H20" s="22">
        <v>15709000</v>
      </c>
      <c r="I20" s="22">
        <v>0</v>
      </c>
      <c r="J20" s="22">
        <v>395000</v>
      </c>
      <c r="K20" s="22">
        <v>3650000</v>
      </c>
      <c r="L20" s="22">
        <v>0</v>
      </c>
      <c r="M20" s="22">
        <v>0</v>
      </c>
      <c r="N20" s="22">
        <v>0</v>
      </c>
      <c r="O20" s="23">
        <f t="shared" si="3"/>
        <v>89540000</v>
      </c>
    </row>
    <row r="21" spans="2:15" ht="16.5" customHeight="1">
      <c r="B21" s="21" t="s">
        <v>18</v>
      </c>
      <c r="C21" s="14" t="s">
        <v>1</v>
      </c>
      <c r="E21" s="3" t="s">
        <v>97</v>
      </c>
      <c r="F21" s="22">
        <v>103849700</v>
      </c>
      <c r="G21" s="22">
        <v>14170000</v>
      </c>
      <c r="H21" s="22">
        <v>38081000</v>
      </c>
      <c r="I21" s="22">
        <v>0</v>
      </c>
      <c r="J21" s="22">
        <v>636500</v>
      </c>
      <c r="K21" s="22">
        <v>7850000</v>
      </c>
      <c r="L21" s="22">
        <v>0</v>
      </c>
      <c r="M21" s="22">
        <v>0</v>
      </c>
      <c r="N21" s="22">
        <v>0</v>
      </c>
      <c r="O21" s="23">
        <f t="shared" si="3"/>
        <v>164587200</v>
      </c>
    </row>
    <row r="22" spans="2:15" ht="16.5" customHeight="1">
      <c r="B22" s="21" t="s">
        <v>19</v>
      </c>
      <c r="C22" s="14" t="s">
        <v>1</v>
      </c>
      <c r="E22" s="3" t="s">
        <v>98</v>
      </c>
      <c r="F22" s="22">
        <v>88762000</v>
      </c>
      <c r="G22" s="22">
        <v>11921000</v>
      </c>
      <c r="H22" s="22">
        <v>353000000</v>
      </c>
      <c r="I22" s="22">
        <v>0</v>
      </c>
      <c r="J22" s="22">
        <v>65606000</v>
      </c>
      <c r="K22" s="22">
        <v>250500000</v>
      </c>
      <c r="L22" s="22">
        <v>0</v>
      </c>
      <c r="M22" s="22">
        <v>0</v>
      </c>
      <c r="N22" s="22">
        <v>0</v>
      </c>
      <c r="O22" s="23">
        <f t="shared" si="3"/>
        <v>769789000</v>
      </c>
    </row>
    <row r="23" spans="2:15" ht="16.5" customHeight="1">
      <c r="B23" s="21" t="s">
        <v>55</v>
      </c>
      <c r="C23" s="14" t="s">
        <v>1</v>
      </c>
      <c r="E23" s="3" t="s">
        <v>99</v>
      </c>
      <c r="F23" s="22">
        <v>545167000</v>
      </c>
      <c r="G23" s="22">
        <v>59898000</v>
      </c>
      <c r="H23" s="22">
        <v>182000000</v>
      </c>
      <c r="I23" s="22">
        <v>0</v>
      </c>
      <c r="J23" s="22">
        <v>0</v>
      </c>
      <c r="K23" s="22">
        <v>208504000</v>
      </c>
      <c r="L23" s="22">
        <v>0</v>
      </c>
      <c r="M23" s="22">
        <v>0</v>
      </c>
      <c r="N23" s="22">
        <v>0</v>
      </c>
      <c r="O23" s="23">
        <f t="shared" si="3"/>
        <v>995569000</v>
      </c>
    </row>
    <row r="24" spans="2:15" ht="16.5" customHeight="1">
      <c r="B24" s="21" t="s">
        <v>56</v>
      </c>
      <c r="C24" s="14" t="s">
        <v>1</v>
      </c>
      <c r="E24" s="3" t="s">
        <v>100</v>
      </c>
      <c r="F24" s="22">
        <v>12151000</v>
      </c>
      <c r="G24" s="22">
        <v>1648000</v>
      </c>
      <c r="H24" s="22">
        <v>2050000</v>
      </c>
      <c r="I24" s="22">
        <v>0</v>
      </c>
      <c r="J24" s="22">
        <v>76500</v>
      </c>
      <c r="K24" s="22">
        <v>3100000</v>
      </c>
      <c r="L24" s="22">
        <v>0</v>
      </c>
      <c r="M24" s="22">
        <v>0</v>
      </c>
      <c r="N24" s="22">
        <v>0</v>
      </c>
      <c r="O24" s="23">
        <f t="shared" si="3"/>
        <v>19025500</v>
      </c>
    </row>
    <row r="25" spans="2:15" ht="16.5" customHeight="1">
      <c r="B25" s="21" t="s">
        <v>57</v>
      </c>
      <c r="C25" s="14" t="s">
        <v>1</v>
      </c>
      <c r="E25" s="3" t="s">
        <v>101</v>
      </c>
      <c r="F25" s="22">
        <v>19166000</v>
      </c>
      <c r="G25" s="22">
        <v>2537000</v>
      </c>
      <c r="H25" s="22">
        <v>130011000</v>
      </c>
      <c r="I25" s="22">
        <v>0</v>
      </c>
      <c r="J25" s="22">
        <v>153500</v>
      </c>
      <c r="K25" s="22">
        <v>2250000</v>
      </c>
      <c r="L25" s="22">
        <v>0</v>
      </c>
      <c r="M25" s="22">
        <v>0</v>
      </c>
      <c r="N25" s="22">
        <v>0</v>
      </c>
      <c r="O25" s="23">
        <f t="shared" si="3"/>
        <v>154117500</v>
      </c>
    </row>
    <row r="26" spans="2:15" ht="16.5" customHeight="1">
      <c r="B26" s="21" t="s">
        <v>58</v>
      </c>
      <c r="C26" s="14" t="s">
        <v>1</v>
      </c>
      <c r="E26" s="3" t="s">
        <v>102</v>
      </c>
      <c r="F26" s="22">
        <v>81955000</v>
      </c>
      <c r="G26" s="22">
        <v>10156000</v>
      </c>
      <c r="H26" s="22">
        <v>794779000</v>
      </c>
      <c r="I26" s="22">
        <v>53000000000</v>
      </c>
      <c r="J26" s="22">
        <v>8922862000</v>
      </c>
      <c r="K26" s="22">
        <v>14650000</v>
      </c>
      <c r="L26" s="22">
        <v>1056795000</v>
      </c>
      <c r="M26" s="22">
        <v>7940540000</v>
      </c>
      <c r="N26" s="22">
        <v>0</v>
      </c>
      <c r="O26" s="23">
        <f t="shared" si="3"/>
        <v>71821737000</v>
      </c>
    </row>
    <row r="27" spans="2:15" ht="16.5" customHeight="1">
      <c r="B27" s="21" t="s">
        <v>59</v>
      </c>
      <c r="C27" s="14" t="s">
        <v>1</v>
      </c>
      <c r="E27" s="3" t="s">
        <v>103</v>
      </c>
      <c r="F27" s="22">
        <v>3742870000</v>
      </c>
      <c r="G27" s="22">
        <v>635014000</v>
      </c>
      <c r="H27" s="22">
        <v>140422000</v>
      </c>
      <c r="I27" s="22">
        <v>0</v>
      </c>
      <c r="J27" s="22">
        <v>22343000</v>
      </c>
      <c r="K27" s="22">
        <v>64000000</v>
      </c>
      <c r="L27" s="22">
        <v>0</v>
      </c>
      <c r="M27" s="22">
        <v>0</v>
      </c>
      <c r="N27" s="22">
        <v>0</v>
      </c>
      <c r="O27" s="23">
        <f t="shared" si="3"/>
        <v>4604649000</v>
      </c>
    </row>
    <row r="28" spans="2:15" ht="16.5" customHeight="1">
      <c r="B28" s="21" t="s">
        <v>60</v>
      </c>
      <c r="C28" s="14" t="s">
        <v>1</v>
      </c>
      <c r="E28" s="3" t="s">
        <v>104</v>
      </c>
      <c r="F28" s="22">
        <v>11886000</v>
      </c>
      <c r="G28" s="22">
        <v>1872000</v>
      </c>
      <c r="H28" s="22">
        <v>39800000</v>
      </c>
      <c r="I28" s="22">
        <v>0</v>
      </c>
      <c r="J28" s="22">
        <v>275291000</v>
      </c>
      <c r="K28" s="22">
        <v>460360000</v>
      </c>
      <c r="L28" s="22">
        <v>24152000</v>
      </c>
      <c r="M28" s="22">
        <v>113658000</v>
      </c>
      <c r="N28" s="22">
        <v>0</v>
      </c>
      <c r="O28" s="23">
        <f t="shared" si="3"/>
        <v>927019000</v>
      </c>
    </row>
    <row r="29" spans="2:15" ht="16.5" customHeight="1">
      <c r="B29" s="21" t="s">
        <v>61</v>
      </c>
      <c r="C29" s="14" t="s">
        <v>1</v>
      </c>
      <c r="E29" s="3" t="s">
        <v>105</v>
      </c>
      <c r="F29" s="22">
        <v>1528000</v>
      </c>
      <c r="G29" s="22">
        <v>135000</v>
      </c>
      <c r="H29" s="22">
        <v>15789000</v>
      </c>
      <c r="I29" s="22">
        <v>0</v>
      </c>
      <c r="J29" s="22">
        <v>20000</v>
      </c>
      <c r="K29" s="22">
        <v>2800000</v>
      </c>
      <c r="L29" s="22">
        <v>0</v>
      </c>
      <c r="M29" s="22">
        <v>0</v>
      </c>
      <c r="N29" s="22">
        <v>0</v>
      </c>
      <c r="O29" s="23">
        <f t="shared" si="3"/>
        <v>20272000</v>
      </c>
    </row>
    <row r="30" spans="2:15" ht="16.5" customHeight="1">
      <c r="B30" s="21" t="s">
        <v>20</v>
      </c>
      <c r="C30" s="14" t="s">
        <v>1</v>
      </c>
      <c r="E30" s="3" t="s">
        <v>106</v>
      </c>
      <c r="F30" s="22">
        <v>3911894000</v>
      </c>
      <c r="G30" s="22">
        <v>594086000</v>
      </c>
      <c r="H30" s="22">
        <v>953246000</v>
      </c>
      <c r="I30" s="22">
        <v>0</v>
      </c>
      <c r="J30" s="22">
        <v>287007000</v>
      </c>
      <c r="K30" s="22">
        <v>570650000</v>
      </c>
      <c r="L30" s="22">
        <v>518500000</v>
      </c>
      <c r="M30" s="22">
        <v>0</v>
      </c>
      <c r="N30" s="22">
        <v>0</v>
      </c>
      <c r="O30" s="23">
        <f t="shared" si="3"/>
        <v>6835383000</v>
      </c>
    </row>
    <row r="31" spans="2:15" ht="16.5" customHeight="1">
      <c r="B31" s="21" t="s">
        <v>21</v>
      </c>
      <c r="C31" s="14" t="s">
        <v>1</v>
      </c>
      <c r="E31" s="3" t="s">
        <v>107</v>
      </c>
      <c r="F31" s="22">
        <v>9537430000</v>
      </c>
      <c r="G31" s="22">
        <v>1817162000</v>
      </c>
      <c r="H31" s="22">
        <v>8661696000</v>
      </c>
      <c r="I31" s="22">
        <v>0</v>
      </c>
      <c r="J31" s="22">
        <v>229926000</v>
      </c>
      <c r="K31" s="22">
        <v>113700000</v>
      </c>
      <c r="L31" s="22">
        <v>0</v>
      </c>
      <c r="M31" s="22">
        <v>0</v>
      </c>
      <c r="N31" s="22">
        <v>0</v>
      </c>
      <c r="O31" s="23">
        <f t="shared" si="3"/>
        <v>20359914000</v>
      </c>
    </row>
    <row r="32" spans="2:15" ht="16.5" customHeight="1">
      <c r="B32" s="21" t="s">
        <v>62</v>
      </c>
      <c r="C32" s="14" t="s">
        <v>1</v>
      </c>
      <c r="E32" s="3" t="s">
        <v>108</v>
      </c>
      <c r="F32" s="22">
        <v>1647775000</v>
      </c>
      <c r="G32" s="22">
        <v>141586000</v>
      </c>
      <c r="H32" s="22">
        <v>171000000</v>
      </c>
      <c r="I32" s="22">
        <v>0</v>
      </c>
      <c r="J32" s="22">
        <v>416252000</v>
      </c>
      <c r="K32" s="22">
        <v>406150000</v>
      </c>
      <c r="L32" s="22">
        <v>106000000</v>
      </c>
      <c r="M32" s="22">
        <v>0</v>
      </c>
      <c r="N32" s="22">
        <v>0</v>
      </c>
      <c r="O32" s="23">
        <f t="shared" si="3"/>
        <v>2888763000</v>
      </c>
    </row>
    <row r="33" spans="2:15" ht="16.5" customHeight="1">
      <c r="B33" s="21" t="s">
        <v>63</v>
      </c>
      <c r="C33" s="14" t="s">
        <v>1</v>
      </c>
      <c r="E33" s="3" t="s">
        <v>109</v>
      </c>
      <c r="F33" s="22">
        <v>3418956000</v>
      </c>
      <c r="G33" s="22">
        <v>521486000</v>
      </c>
      <c r="H33" s="22">
        <v>1687551000</v>
      </c>
      <c r="I33" s="22">
        <v>0</v>
      </c>
      <c r="J33" s="22">
        <v>5460000</v>
      </c>
      <c r="K33" s="22">
        <v>210000000</v>
      </c>
      <c r="L33" s="22">
        <v>0</v>
      </c>
      <c r="M33" s="22">
        <v>0</v>
      </c>
      <c r="N33" s="22">
        <v>0</v>
      </c>
      <c r="O33" s="23">
        <f t="shared" si="3"/>
        <v>5843453000</v>
      </c>
    </row>
    <row r="34" spans="2:15" ht="16.5" customHeight="1">
      <c r="B34" s="21" t="s">
        <v>64</v>
      </c>
      <c r="C34" s="14" t="s">
        <v>1</v>
      </c>
      <c r="E34" s="3" t="s">
        <v>110</v>
      </c>
      <c r="F34" s="22">
        <v>10488181000</v>
      </c>
      <c r="G34" s="22">
        <v>2086029000</v>
      </c>
      <c r="H34" s="22">
        <v>1398959000</v>
      </c>
      <c r="I34" s="22">
        <v>0</v>
      </c>
      <c r="J34" s="22">
        <v>3952000</v>
      </c>
      <c r="K34" s="22">
        <v>800000000</v>
      </c>
      <c r="L34" s="22">
        <v>0</v>
      </c>
      <c r="M34" s="22">
        <v>0</v>
      </c>
      <c r="N34" s="22">
        <v>0</v>
      </c>
      <c r="O34" s="23">
        <f t="shared" si="3"/>
        <v>14777121000</v>
      </c>
    </row>
    <row r="35" spans="2:15" ht="16.5" customHeight="1">
      <c r="B35" s="21" t="s">
        <v>65</v>
      </c>
      <c r="C35" s="14" t="s">
        <v>1</v>
      </c>
      <c r="E35" s="3" t="s">
        <v>111</v>
      </c>
      <c r="F35" s="22">
        <v>163765000</v>
      </c>
      <c r="G35" s="22">
        <v>28150000</v>
      </c>
      <c r="H35" s="22">
        <v>183116000</v>
      </c>
      <c r="I35" s="22">
        <v>0</v>
      </c>
      <c r="J35" s="22">
        <v>2504000</v>
      </c>
      <c r="K35" s="22">
        <v>54500000</v>
      </c>
      <c r="L35" s="22">
        <v>0</v>
      </c>
      <c r="M35" s="22">
        <v>0</v>
      </c>
      <c r="N35" s="22">
        <v>0</v>
      </c>
      <c r="O35" s="23">
        <f t="shared" si="3"/>
        <v>432035000</v>
      </c>
    </row>
    <row r="36" spans="2:15" ht="16.5" customHeight="1">
      <c r="B36" s="21" t="s">
        <v>66</v>
      </c>
      <c r="C36" s="14" t="s">
        <v>1</v>
      </c>
      <c r="E36" s="3" t="s">
        <v>112</v>
      </c>
      <c r="F36" s="22">
        <v>568119000</v>
      </c>
      <c r="G36" s="22">
        <v>52608000</v>
      </c>
      <c r="H36" s="22">
        <v>288699000</v>
      </c>
      <c r="I36" s="22">
        <v>0</v>
      </c>
      <c r="J36" s="22">
        <v>405108000</v>
      </c>
      <c r="K36" s="22">
        <v>300000000</v>
      </c>
      <c r="L36" s="22">
        <v>0</v>
      </c>
      <c r="M36" s="22">
        <v>450000</v>
      </c>
      <c r="N36" s="22">
        <v>0</v>
      </c>
      <c r="O36" s="23">
        <f t="shared" si="3"/>
        <v>1614984000</v>
      </c>
    </row>
    <row r="37" spans="2:15" ht="16.5" customHeight="1">
      <c r="B37" s="21" t="s">
        <v>67</v>
      </c>
      <c r="C37" s="14" t="s">
        <v>1</v>
      </c>
      <c r="E37" s="3" t="s">
        <v>113</v>
      </c>
      <c r="F37" s="22">
        <v>1078748000</v>
      </c>
      <c r="G37" s="22">
        <v>173733000</v>
      </c>
      <c r="H37" s="22">
        <v>527456000</v>
      </c>
      <c r="I37" s="22">
        <v>0</v>
      </c>
      <c r="J37" s="22">
        <v>90406851250</v>
      </c>
      <c r="K37" s="22">
        <v>130000000</v>
      </c>
      <c r="L37" s="22">
        <v>4307425000</v>
      </c>
      <c r="M37" s="22">
        <v>0</v>
      </c>
      <c r="N37" s="22">
        <v>2592553000</v>
      </c>
      <c r="O37" s="23">
        <f t="shared" si="3"/>
        <v>99216766250</v>
      </c>
    </row>
    <row r="38" spans="2:15" ht="16.5" customHeight="1">
      <c r="B38" s="21" t="s">
        <v>68</v>
      </c>
      <c r="C38" s="14" t="s">
        <v>1</v>
      </c>
      <c r="E38" s="3" t="s">
        <v>114</v>
      </c>
      <c r="F38" s="22">
        <v>1470720000</v>
      </c>
      <c r="G38" s="22">
        <v>246783000</v>
      </c>
      <c r="H38" s="22">
        <v>204663000</v>
      </c>
      <c r="I38" s="22">
        <v>0</v>
      </c>
      <c r="J38" s="22">
        <v>11415000</v>
      </c>
      <c r="K38" s="22">
        <v>147000000</v>
      </c>
      <c r="L38" s="22">
        <v>0</v>
      </c>
      <c r="M38" s="22">
        <v>0</v>
      </c>
      <c r="N38" s="22">
        <v>0</v>
      </c>
      <c r="O38" s="23">
        <f t="shared" si="3"/>
        <v>2080581000</v>
      </c>
    </row>
    <row r="39" spans="2:15" ht="16.5" customHeight="1">
      <c r="B39" s="21" t="s">
        <v>69</v>
      </c>
      <c r="C39" s="14" t="s">
        <v>1</v>
      </c>
      <c r="E39" s="3" t="s">
        <v>115</v>
      </c>
      <c r="F39" s="22">
        <v>32983039000</v>
      </c>
      <c r="G39" s="22">
        <v>5210407000</v>
      </c>
      <c r="H39" s="22">
        <v>3952716000</v>
      </c>
      <c r="I39" s="22">
        <v>0</v>
      </c>
      <c r="J39" s="22">
        <v>1368216650</v>
      </c>
      <c r="K39" s="22">
        <v>3955000000</v>
      </c>
      <c r="L39" s="22">
        <v>27000000</v>
      </c>
      <c r="M39" s="22">
        <v>0</v>
      </c>
      <c r="N39" s="22">
        <v>0</v>
      </c>
      <c r="O39" s="23">
        <f t="shared" si="3"/>
        <v>47496378650</v>
      </c>
    </row>
    <row r="40" spans="2:15" ht="16.5" customHeight="1">
      <c r="B40" s="21" t="s">
        <v>70</v>
      </c>
      <c r="C40" s="14" t="s">
        <v>1</v>
      </c>
      <c r="E40" s="3" t="s">
        <v>116</v>
      </c>
      <c r="F40" s="22">
        <v>1054180000</v>
      </c>
      <c r="G40" s="22">
        <v>233662000</v>
      </c>
      <c r="H40" s="22">
        <v>169944000</v>
      </c>
      <c r="I40" s="22">
        <v>0</v>
      </c>
      <c r="J40" s="22">
        <v>24672650</v>
      </c>
      <c r="K40" s="22">
        <v>1000000000</v>
      </c>
      <c r="L40" s="22">
        <v>7750000</v>
      </c>
      <c r="M40" s="22">
        <v>0</v>
      </c>
      <c r="N40" s="22">
        <v>0</v>
      </c>
      <c r="O40" s="23">
        <f t="shared" si="3"/>
        <v>2490208650</v>
      </c>
    </row>
    <row r="41" spans="2:15" ht="16.5" customHeight="1">
      <c r="B41" s="21" t="s">
        <v>71</v>
      </c>
      <c r="C41" s="14" t="s">
        <v>1</v>
      </c>
      <c r="E41" s="3" t="s">
        <v>117</v>
      </c>
      <c r="F41" s="22">
        <v>6018168000</v>
      </c>
      <c r="G41" s="22">
        <v>1432911000</v>
      </c>
      <c r="H41" s="22">
        <v>227897000</v>
      </c>
      <c r="I41" s="22">
        <v>0</v>
      </c>
      <c r="J41" s="22">
        <v>446000</v>
      </c>
      <c r="K41" s="22">
        <v>440400000</v>
      </c>
      <c r="L41" s="22">
        <v>0</v>
      </c>
      <c r="M41" s="22">
        <v>0</v>
      </c>
      <c r="N41" s="22">
        <v>0</v>
      </c>
      <c r="O41" s="23">
        <f t="shared" si="3"/>
        <v>8119822000</v>
      </c>
    </row>
    <row r="42" spans="2:15" ht="16.5" customHeight="1">
      <c r="B42" s="21" t="s">
        <v>72</v>
      </c>
      <c r="C42" s="14" t="s">
        <v>1</v>
      </c>
      <c r="E42" s="3" t="s">
        <v>118</v>
      </c>
      <c r="F42" s="22">
        <v>1163847000</v>
      </c>
      <c r="G42" s="22">
        <v>273006000</v>
      </c>
      <c r="H42" s="22">
        <v>4587781000</v>
      </c>
      <c r="I42" s="22">
        <v>0</v>
      </c>
      <c r="J42" s="22">
        <v>12073000</v>
      </c>
      <c r="K42" s="22">
        <v>40000000</v>
      </c>
      <c r="L42" s="22">
        <v>700000</v>
      </c>
      <c r="M42" s="22">
        <v>0</v>
      </c>
      <c r="N42" s="22">
        <v>0</v>
      </c>
      <c r="O42" s="23">
        <f t="shared" si="3"/>
        <v>6077407000</v>
      </c>
    </row>
    <row r="43" spans="2:15" ht="16.5" customHeight="1">
      <c r="B43" s="21" t="s">
        <v>73</v>
      </c>
      <c r="C43" s="14" t="s">
        <v>1</v>
      </c>
      <c r="E43" s="3" t="s">
        <v>119</v>
      </c>
      <c r="F43" s="22">
        <v>115561000</v>
      </c>
      <c r="G43" s="22">
        <v>15523000</v>
      </c>
      <c r="H43" s="22">
        <v>33134000</v>
      </c>
      <c r="I43" s="22">
        <v>0</v>
      </c>
      <c r="J43" s="22">
        <v>31823343650</v>
      </c>
      <c r="K43" s="22">
        <v>31150000</v>
      </c>
      <c r="L43" s="22">
        <v>94700000</v>
      </c>
      <c r="M43" s="22">
        <v>0</v>
      </c>
      <c r="N43" s="22">
        <v>0</v>
      </c>
      <c r="O43" s="23">
        <f t="shared" si="3"/>
        <v>32113411650</v>
      </c>
    </row>
    <row r="44" spans="2:15" ht="16.5" customHeight="1">
      <c r="B44" s="21" t="s">
        <v>74</v>
      </c>
      <c r="C44" s="14" t="s">
        <v>1</v>
      </c>
      <c r="E44" s="3" t="s">
        <v>120</v>
      </c>
      <c r="F44" s="22">
        <v>12017000</v>
      </c>
      <c r="G44" s="22">
        <v>1607000</v>
      </c>
      <c r="H44" s="22">
        <v>2450000</v>
      </c>
      <c r="I44" s="22">
        <v>0</v>
      </c>
      <c r="J44" s="22">
        <v>93000</v>
      </c>
      <c r="K44" s="22">
        <v>1000000</v>
      </c>
      <c r="L44" s="22">
        <v>0</v>
      </c>
      <c r="M44" s="22">
        <v>0</v>
      </c>
      <c r="N44" s="22">
        <v>0</v>
      </c>
      <c r="O44" s="23">
        <f t="shared" si="3"/>
        <v>17167000</v>
      </c>
    </row>
    <row r="45" spans="2:15" ht="16.5" customHeight="1">
      <c r="B45" s="21" t="s">
        <v>75</v>
      </c>
      <c r="C45" s="14" t="s">
        <v>1</v>
      </c>
      <c r="E45" s="3" t="s">
        <v>121</v>
      </c>
      <c r="F45" s="22">
        <v>59269000</v>
      </c>
      <c r="G45" s="22">
        <v>9802000</v>
      </c>
      <c r="H45" s="22">
        <v>31207000</v>
      </c>
      <c r="I45" s="22">
        <v>0</v>
      </c>
      <c r="J45" s="22">
        <v>203345650</v>
      </c>
      <c r="K45" s="22">
        <v>47050000</v>
      </c>
      <c r="L45" s="22">
        <v>215985000</v>
      </c>
      <c r="M45" s="22">
        <v>33632000</v>
      </c>
      <c r="N45" s="22">
        <v>0</v>
      </c>
      <c r="O45" s="23">
        <f t="shared" si="3"/>
        <v>600290650</v>
      </c>
    </row>
    <row r="46" spans="2:15" ht="16.5" customHeight="1">
      <c r="B46" s="21" t="s">
        <v>76</v>
      </c>
      <c r="C46" s="14" t="s">
        <v>1</v>
      </c>
      <c r="E46" s="3" t="s">
        <v>122</v>
      </c>
      <c r="F46" s="22">
        <v>496701000</v>
      </c>
      <c r="G46" s="22">
        <v>81442000</v>
      </c>
      <c r="H46" s="22">
        <v>267104000</v>
      </c>
      <c r="I46" s="22">
        <v>0</v>
      </c>
      <c r="J46" s="22">
        <v>525374000</v>
      </c>
      <c r="K46" s="22">
        <v>295000000</v>
      </c>
      <c r="L46" s="22">
        <v>173113000</v>
      </c>
      <c r="M46" s="22">
        <v>13000000</v>
      </c>
      <c r="N46" s="22">
        <v>0</v>
      </c>
      <c r="O46" s="23">
        <f t="shared" si="3"/>
        <v>1851734000</v>
      </c>
    </row>
    <row r="47" spans="2:15" ht="16.5" customHeight="1">
      <c r="B47" s="21" t="s">
        <v>77</v>
      </c>
      <c r="C47" s="14" t="s">
        <v>1</v>
      </c>
      <c r="E47" s="3" t="s">
        <v>123</v>
      </c>
      <c r="F47" s="22">
        <v>24300000</v>
      </c>
      <c r="G47" s="22">
        <v>2752000</v>
      </c>
      <c r="H47" s="22">
        <v>20467000</v>
      </c>
      <c r="I47" s="22">
        <v>0</v>
      </c>
      <c r="J47" s="22">
        <v>190000</v>
      </c>
      <c r="K47" s="22">
        <v>3150000</v>
      </c>
      <c r="L47" s="22">
        <v>0</v>
      </c>
      <c r="M47" s="22">
        <v>0</v>
      </c>
      <c r="N47" s="22">
        <v>0</v>
      </c>
      <c r="O47" s="23">
        <f t="shared" si="3"/>
        <v>50859000</v>
      </c>
    </row>
    <row r="48" spans="2:15" ht="16.5" customHeight="1">
      <c r="B48" s="21" t="s">
        <v>78</v>
      </c>
      <c r="C48" s="14" t="s">
        <v>1</v>
      </c>
      <c r="E48" s="3" t="s">
        <v>124</v>
      </c>
      <c r="F48" s="22">
        <v>412204000</v>
      </c>
      <c r="G48" s="22">
        <v>68397000</v>
      </c>
      <c r="H48" s="22">
        <v>1032964000</v>
      </c>
      <c r="I48" s="22">
        <v>0</v>
      </c>
      <c r="J48" s="22">
        <v>13043053500</v>
      </c>
      <c r="K48" s="22">
        <v>167000000</v>
      </c>
      <c r="L48" s="22">
        <v>9120000</v>
      </c>
      <c r="M48" s="22">
        <v>0</v>
      </c>
      <c r="N48" s="22">
        <v>0</v>
      </c>
      <c r="O48" s="23">
        <f t="shared" si="3"/>
        <v>14732738500</v>
      </c>
    </row>
    <row r="49" spans="2:15" ht="16.5" customHeight="1">
      <c r="B49" s="21" t="s">
        <v>79</v>
      </c>
      <c r="C49" s="14" t="s">
        <v>1</v>
      </c>
      <c r="E49" s="3" t="s">
        <v>125</v>
      </c>
      <c r="F49" s="22">
        <v>17968000</v>
      </c>
      <c r="G49" s="22">
        <v>1802000</v>
      </c>
      <c r="H49" s="22">
        <v>21258000</v>
      </c>
      <c r="I49" s="22">
        <v>0</v>
      </c>
      <c r="J49" s="22">
        <v>164073650</v>
      </c>
      <c r="K49" s="22">
        <v>4500000</v>
      </c>
      <c r="L49" s="22">
        <v>3972000</v>
      </c>
      <c r="M49" s="22">
        <v>0</v>
      </c>
      <c r="N49" s="22">
        <v>0</v>
      </c>
      <c r="O49" s="23">
        <f t="shared" si="3"/>
        <v>213573650</v>
      </c>
    </row>
    <row r="50" spans="2:15" ht="16.5" customHeight="1">
      <c r="B50" s="21" t="s">
        <v>80</v>
      </c>
      <c r="C50" s="14" t="s">
        <v>1</v>
      </c>
      <c r="E50" s="3" t="s">
        <v>126</v>
      </c>
      <c r="F50" s="22">
        <v>139628000</v>
      </c>
      <c r="G50" s="22">
        <v>22247000</v>
      </c>
      <c r="H50" s="22">
        <v>31793000</v>
      </c>
      <c r="I50" s="22">
        <v>0</v>
      </c>
      <c r="J50" s="22">
        <v>904757550</v>
      </c>
      <c r="K50" s="22">
        <v>30824000</v>
      </c>
      <c r="L50" s="22">
        <v>1149035000</v>
      </c>
      <c r="M50" s="22">
        <v>191240000</v>
      </c>
      <c r="N50" s="22">
        <v>0</v>
      </c>
      <c r="O50" s="23">
        <f t="shared" si="3"/>
        <v>2469524550</v>
      </c>
    </row>
    <row r="51" spans="2:15" ht="16.5" customHeight="1">
      <c r="B51" s="21" t="s">
        <v>81</v>
      </c>
      <c r="C51" s="14" t="s">
        <v>1</v>
      </c>
      <c r="E51" s="3" t="s">
        <v>127</v>
      </c>
      <c r="F51" s="22">
        <v>554355000</v>
      </c>
      <c r="G51" s="22">
        <v>90032000</v>
      </c>
      <c r="H51" s="22">
        <v>67600000</v>
      </c>
      <c r="I51" s="22">
        <v>0</v>
      </c>
      <c r="J51" s="22">
        <v>790787650</v>
      </c>
      <c r="K51" s="22">
        <v>219100000</v>
      </c>
      <c r="L51" s="22">
        <v>136025000</v>
      </c>
      <c r="M51" s="22">
        <v>23010000</v>
      </c>
      <c r="N51" s="22">
        <v>0</v>
      </c>
      <c r="O51" s="23">
        <f t="shared" si="3"/>
        <v>1880909650</v>
      </c>
    </row>
    <row r="52" spans="2:15" ht="16.5" customHeight="1">
      <c r="B52" s="21" t="s">
        <v>82</v>
      </c>
      <c r="C52" s="14" t="s">
        <v>1</v>
      </c>
      <c r="E52" s="3" t="s">
        <v>128</v>
      </c>
      <c r="F52" s="22">
        <v>398858000</v>
      </c>
      <c r="G52" s="22">
        <v>90188000</v>
      </c>
      <c r="H52" s="22">
        <v>19400000</v>
      </c>
      <c r="I52" s="22">
        <v>0</v>
      </c>
      <c r="J52" s="22">
        <v>4000000</v>
      </c>
      <c r="K52" s="22">
        <v>145000000</v>
      </c>
      <c r="L52" s="22">
        <v>0</v>
      </c>
      <c r="M52" s="22">
        <v>0</v>
      </c>
      <c r="N52" s="22">
        <v>0</v>
      </c>
      <c r="O52" s="23">
        <f t="shared" si="3"/>
        <v>657446000</v>
      </c>
    </row>
    <row r="53" spans="2:15" ht="16.5" customHeight="1">
      <c r="B53" s="21" t="s">
        <v>83</v>
      </c>
      <c r="C53" s="14" t="s">
        <v>1</v>
      </c>
      <c r="E53" s="3" t="s">
        <v>129</v>
      </c>
      <c r="F53" s="22">
        <v>159103000</v>
      </c>
      <c r="G53" s="22">
        <v>16673000</v>
      </c>
      <c r="H53" s="22">
        <v>40647000</v>
      </c>
      <c r="I53" s="22">
        <v>0</v>
      </c>
      <c r="J53" s="22">
        <v>1138817000</v>
      </c>
      <c r="K53" s="22">
        <v>15350000</v>
      </c>
      <c r="L53" s="22">
        <v>0</v>
      </c>
      <c r="M53" s="22">
        <v>1000000</v>
      </c>
      <c r="N53" s="22">
        <v>0</v>
      </c>
      <c r="O53" s="23">
        <f t="shared" si="3"/>
        <v>1371590000</v>
      </c>
    </row>
    <row r="54" spans="2:15" ht="16.5" customHeight="1">
      <c r="B54" s="21" t="s">
        <v>84</v>
      </c>
      <c r="C54" s="14" t="s">
        <v>1</v>
      </c>
      <c r="E54" s="3" t="s">
        <v>130</v>
      </c>
      <c r="F54" s="22">
        <v>12023000</v>
      </c>
      <c r="G54" s="22">
        <v>1384000</v>
      </c>
      <c r="H54" s="22">
        <v>59078000</v>
      </c>
      <c r="I54" s="22">
        <v>0</v>
      </c>
      <c r="J54" s="22">
        <v>4270413000</v>
      </c>
      <c r="K54" s="22">
        <v>9000000</v>
      </c>
      <c r="L54" s="22">
        <v>1041830000</v>
      </c>
      <c r="M54" s="22">
        <v>0</v>
      </c>
      <c r="N54" s="22">
        <v>0</v>
      </c>
      <c r="O54" s="23">
        <f t="shared" si="3"/>
        <v>5393728000</v>
      </c>
    </row>
    <row r="55" spans="2:15" ht="16.5" customHeight="1">
      <c r="B55" s="21" t="s">
        <v>85</v>
      </c>
      <c r="C55" s="14" t="s">
        <v>1</v>
      </c>
      <c r="E55" s="3" t="s">
        <v>131</v>
      </c>
      <c r="F55" s="22">
        <v>2112648000</v>
      </c>
      <c r="G55" s="22">
        <v>370965000</v>
      </c>
      <c r="H55" s="22">
        <v>349454000</v>
      </c>
      <c r="I55" s="22">
        <v>0</v>
      </c>
      <c r="J55" s="22">
        <v>9255585650</v>
      </c>
      <c r="K55" s="22">
        <v>671550000</v>
      </c>
      <c r="L55" s="22">
        <v>185474000</v>
      </c>
      <c r="M55" s="22">
        <v>170553000</v>
      </c>
      <c r="N55" s="22">
        <v>0</v>
      </c>
      <c r="O55" s="23">
        <f t="shared" si="3"/>
        <v>13116229650</v>
      </c>
    </row>
    <row r="56" spans="2:15" ht="16.5" customHeight="1">
      <c r="B56" s="21" t="s">
        <v>86</v>
      </c>
      <c r="C56" s="14" t="s">
        <v>1</v>
      </c>
      <c r="E56" s="3" t="s">
        <v>132</v>
      </c>
      <c r="F56" s="22">
        <v>259528000</v>
      </c>
      <c r="G56" s="22">
        <v>56305000</v>
      </c>
      <c r="H56" s="22">
        <v>71231000</v>
      </c>
      <c r="I56" s="22">
        <v>0</v>
      </c>
      <c r="J56" s="22">
        <v>4164650</v>
      </c>
      <c r="K56" s="22">
        <v>120000000</v>
      </c>
      <c r="L56" s="22">
        <v>0</v>
      </c>
      <c r="M56" s="22">
        <v>0</v>
      </c>
      <c r="N56" s="22">
        <v>0</v>
      </c>
      <c r="O56" s="23">
        <f t="shared" si="3"/>
        <v>511228650</v>
      </c>
    </row>
    <row r="57" spans="2:15" ht="16.5" customHeight="1">
      <c r="B57" s="21" t="s">
        <v>87</v>
      </c>
      <c r="C57" s="14" t="s">
        <v>1</v>
      </c>
      <c r="E57" s="3" t="s">
        <v>133</v>
      </c>
      <c r="F57" s="22">
        <v>43707000</v>
      </c>
      <c r="G57" s="22">
        <v>5117000</v>
      </c>
      <c r="H57" s="22">
        <v>18084000</v>
      </c>
      <c r="I57" s="22">
        <v>0</v>
      </c>
      <c r="J57" s="22">
        <v>37127650</v>
      </c>
      <c r="K57" s="22">
        <v>42500000</v>
      </c>
      <c r="L57" s="22">
        <v>1051712000</v>
      </c>
      <c r="M57" s="22">
        <v>0</v>
      </c>
      <c r="N57" s="22">
        <v>0</v>
      </c>
      <c r="O57" s="23">
        <f t="shared" si="3"/>
        <v>1198247650</v>
      </c>
    </row>
    <row r="58" spans="2:15" ht="16.5" customHeight="1">
      <c r="B58" s="21" t="s">
        <v>88</v>
      </c>
      <c r="C58" s="14" t="s">
        <v>1</v>
      </c>
      <c r="E58" s="3" t="s">
        <v>134</v>
      </c>
      <c r="F58" s="22">
        <v>122995000</v>
      </c>
      <c r="G58" s="22">
        <v>18741000</v>
      </c>
      <c r="H58" s="22">
        <v>32038000</v>
      </c>
      <c r="I58" s="22">
        <v>0</v>
      </c>
      <c r="J58" s="22">
        <v>2871000</v>
      </c>
      <c r="K58" s="22">
        <v>63100000</v>
      </c>
      <c r="L58" s="22">
        <v>0</v>
      </c>
      <c r="M58" s="22">
        <v>0</v>
      </c>
      <c r="N58" s="22">
        <v>0</v>
      </c>
      <c r="O58" s="23">
        <f t="shared" si="3"/>
        <v>239745000</v>
      </c>
    </row>
    <row r="59" spans="2:15" ht="16.5" customHeight="1">
      <c r="B59" s="21" t="s">
        <v>89</v>
      </c>
      <c r="C59" s="14" t="s">
        <v>1</v>
      </c>
      <c r="E59" s="3" t="s">
        <v>135</v>
      </c>
      <c r="F59" s="22">
        <v>212880000</v>
      </c>
      <c r="G59" s="22">
        <v>37940000</v>
      </c>
      <c r="H59" s="22">
        <v>40414000</v>
      </c>
      <c r="I59" s="22">
        <v>0</v>
      </c>
      <c r="J59" s="22">
        <v>2288175000</v>
      </c>
      <c r="K59" s="22">
        <v>146500000</v>
      </c>
      <c r="L59" s="22">
        <v>7766230000</v>
      </c>
      <c r="M59" s="22">
        <v>0</v>
      </c>
      <c r="N59" s="22">
        <v>0</v>
      </c>
      <c r="O59" s="23">
        <f t="shared" si="3"/>
        <v>10492139000</v>
      </c>
    </row>
    <row r="60" spans="2:15" ht="16.5" customHeight="1">
      <c r="B60" s="21" t="s">
        <v>90</v>
      </c>
      <c r="C60" s="14" t="s">
        <v>1</v>
      </c>
      <c r="E60" s="3" t="s">
        <v>136</v>
      </c>
      <c r="F60" s="22">
        <v>106791000</v>
      </c>
      <c r="G60" s="22">
        <v>18935000</v>
      </c>
      <c r="H60" s="22">
        <v>19220000</v>
      </c>
      <c r="I60" s="22">
        <v>0</v>
      </c>
      <c r="J60" s="22">
        <v>25870000</v>
      </c>
      <c r="K60" s="22">
        <v>22200000</v>
      </c>
      <c r="L60" s="22">
        <v>0</v>
      </c>
      <c r="M60" s="22">
        <v>0</v>
      </c>
      <c r="N60" s="22">
        <v>0</v>
      </c>
      <c r="O60" s="23">
        <f t="shared" si="3"/>
        <v>193016000</v>
      </c>
    </row>
    <row r="61" spans="2:15" ht="16.5" customHeight="1">
      <c r="B61" s="21" t="s">
        <v>91</v>
      </c>
      <c r="C61" s="14" t="s">
        <v>1</v>
      </c>
      <c r="E61" s="3" t="s">
        <v>137</v>
      </c>
      <c r="F61" s="22">
        <v>129740000</v>
      </c>
      <c r="G61" s="22">
        <v>25214000</v>
      </c>
      <c r="H61" s="22">
        <v>33062000</v>
      </c>
      <c r="I61" s="22">
        <v>0</v>
      </c>
      <c r="J61" s="22">
        <v>2783899000</v>
      </c>
      <c r="K61" s="22">
        <v>4442000000</v>
      </c>
      <c r="L61" s="22">
        <v>3276684000</v>
      </c>
      <c r="M61" s="22">
        <v>0</v>
      </c>
      <c r="N61" s="22">
        <v>0</v>
      </c>
      <c r="O61" s="23">
        <f t="shared" si="3"/>
        <v>10690599000</v>
      </c>
    </row>
    <row r="62" spans="1:15" ht="19.5" customHeight="1" hidden="1">
      <c r="A62" s="12" t="s">
        <v>37</v>
      </c>
      <c r="B62" s="21" t="s">
        <v>1</v>
      </c>
      <c r="E62" s="24" t="s">
        <v>1</v>
      </c>
      <c r="F62" s="25" t="s">
        <v>1</v>
      </c>
      <c r="G62" s="25" t="s">
        <v>1</v>
      </c>
      <c r="H62" s="25" t="s">
        <v>1</v>
      </c>
      <c r="I62" s="25" t="s">
        <v>1</v>
      </c>
      <c r="J62" s="25" t="s">
        <v>1</v>
      </c>
      <c r="K62" s="25" t="s">
        <v>1</v>
      </c>
      <c r="L62" s="25" t="s">
        <v>1</v>
      </c>
      <c r="M62" s="25" t="s">
        <v>1</v>
      </c>
      <c r="N62" s="25" t="s">
        <v>1</v>
      </c>
      <c r="O62" s="26">
        <f>SUM($F$62:$N$62)</f>
        <v>0</v>
      </c>
    </row>
    <row r="63" spans="1:15" ht="12" customHeight="1">
      <c r="A63" s="27" t="s">
        <v>5</v>
      </c>
      <c r="E63" s="28" t="s">
        <v>1</v>
      </c>
      <c r="F63" s="29" t="s">
        <v>1</v>
      </c>
      <c r="G63" s="29" t="s">
        <v>1</v>
      </c>
      <c r="H63" s="29" t="s">
        <v>1</v>
      </c>
      <c r="I63" s="29" t="s">
        <v>1</v>
      </c>
      <c r="J63" s="29" t="s">
        <v>1</v>
      </c>
      <c r="K63" s="29" t="s">
        <v>1</v>
      </c>
      <c r="L63" s="29" t="s">
        <v>1</v>
      </c>
      <c r="M63" s="29" t="s">
        <v>1</v>
      </c>
      <c r="N63" s="29" t="s">
        <v>1</v>
      </c>
      <c r="O63" s="30" t="s">
        <v>1</v>
      </c>
    </row>
    <row r="64" spans="1:15" ht="22.5" customHeight="1">
      <c r="A64" s="27" t="s">
        <v>1</v>
      </c>
      <c r="B64" s="31" t="s">
        <v>38</v>
      </c>
      <c r="E64" s="4" t="s">
        <v>39</v>
      </c>
      <c r="F64" s="32">
        <v>84102396700</v>
      </c>
      <c r="G64" s="32">
        <v>14555353000</v>
      </c>
      <c r="H64" s="32">
        <v>27116185000</v>
      </c>
      <c r="I64" s="32">
        <v>53000000000</v>
      </c>
      <c r="J64" s="32">
        <v>169808609650</v>
      </c>
      <c r="K64" s="32">
        <v>15890622000</v>
      </c>
      <c r="L64" s="32">
        <v>21152202000</v>
      </c>
      <c r="M64" s="32">
        <v>8487083000</v>
      </c>
      <c r="N64" s="32">
        <v>2592553000</v>
      </c>
      <c r="O64" s="20">
        <f>SUM($F$64:$N$64)</f>
        <v>396705004350</v>
      </c>
    </row>
    <row r="65" spans="1:15" ht="22.5" customHeight="1">
      <c r="A65" s="27" t="s">
        <v>1</v>
      </c>
      <c r="B65" s="31" t="s">
        <v>40</v>
      </c>
      <c r="E65" s="4" t="s">
        <v>41</v>
      </c>
      <c r="F65" s="32">
        <v>12735597300</v>
      </c>
      <c r="G65" s="32">
        <v>2201079000</v>
      </c>
      <c r="H65" s="32">
        <v>5919142000</v>
      </c>
      <c r="I65" s="32">
        <v>0</v>
      </c>
      <c r="J65" s="32">
        <v>3089601800</v>
      </c>
      <c r="K65" s="32">
        <v>17346639000</v>
      </c>
      <c r="L65" s="32">
        <v>1082156000</v>
      </c>
      <c r="M65" s="32">
        <v>2627952000</v>
      </c>
      <c r="N65" s="32">
        <v>0</v>
      </c>
      <c r="O65" s="20">
        <f>SUM($F$65:$N$65)</f>
        <v>45002167100</v>
      </c>
    </row>
    <row r="66" spans="1:15" ht="22.5" customHeight="1">
      <c r="A66" s="27" t="s">
        <v>1</v>
      </c>
      <c r="B66" s="31" t="s">
        <v>42</v>
      </c>
      <c r="E66" s="4" t="s">
        <v>43</v>
      </c>
      <c r="F66" s="32">
        <v>386276000</v>
      </c>
      <c r="G66" s="32">
        <v>34298000</v>
      </c>
      <c r="H66" s="32">
        <v>408670000</v>
      </c>
      <c r="I66" s="32">
        <v>0</v>
      </c>
      <c r="J66" s="32">
        <v>1283034000</v>
      </c>
      <c r="K66" s="32">
        <v>251463000</v>
      </c>
      <c r="L66" s="32">
        <v>0</v>
      </c>
      <c r="M66" s="32">
        <v>0</v>
      </c>
      <c r="N66" s="32">
        <v>0</v>
      </c>
      <c r="O66" s="20">
        <f>SUM($F$66:$N$66)</f>
        <v>2363741000</v>
      </c>
    </row>
    <row r="67" spans="1:15" ht="22.5" customHeight="1">
      <c r="A67" s="27" t="s">
        <v>5</v>
      </c>
      <c r="B67" s="31" t="s">
        <v>1</v>
      </c>
      <c r="E67" s="4" t="s">
        <v>44</v>
      </c>
      <c r="F67" s="32">
        <f aca="true" t="shared" si="4" ref="F67:N67">F66+F65+F64</f>
        <v>97224270000</v>
      </c>
      <c r="G67" s="32">
        <f t="shared" si="4"/>
        <v>16790730000</v>
      </c>
      <c r="H67" s="32">
        <f t="shared" si="4"/>
        <v>33443997000</v>
      </c>
      <c r="I67" s="32">
        <f t="shared" si="4"/>
        <v>53000000000</v>
      </c>
      <c r="J67" s="32">
        <f t="shared" si="4"/>
        <v>174181245450</v>
      </c>
      <c r="K67" s="32">
        <f t="shared" si="4"/>
        <v>33488724000</v>
      </c>
      <c r="L67" s="32">
        <f t="shared" si="4"/>
        <v>22234358000</v>
      </c>
      <c r="M67" s="32">
        <f t="shared" si="4"/>
        <v>11115035000</v>
      </c>
      <c r="N67" s="32">
        <f t="shared" si="4"/>
        <v>2592553000</v>
      </c>
      <c r="O67" s="20">
        <f>SUM($F$67:$N$67)</f>
        <v>444070912450</v>
      </c>
    </row>
    <row r="68" spans="1:15" ht="22.5" customHeight="1">
      <c r="A68" s="7" t="s">
        <v>45</v>
      </c>
      <c r="B68" s="21" t="s">
        <v>1</v>
      </c>
      <c r="E68" s="4" t="s">
        <v>46</v>
      </c>
      <c r="F68" s="32">
        <v>0</v>
      </c>
      <c r="G68" s="32">
        <v>0</v>
      </c>
      <c r="H68" s="32">
        <v>0</v>
      </c>
      <c r="I68" s="32">
        <v>0</v>
      </c>
      <c r="J68" s="32">
        <v>21656442450</v>
      </c>
      <c r="K68" s="32">
        <v>0</v>
      </c>
      <c r="L68" s="32">
        <v>17131196000</v>
      </c>
      <c r="M68" s="32">
        <v>0</v>
      </c>
      <c r="N68" s="32">
        <v>0</v>
      </c>
      <c r="O68" s="20">
        <f>SUM($F$68:$N$68)</f>
        <v>38787638450</v>
      </c>
    </row>
    <row r="69" spans="1:15" ht="22.5" customHeight="1">
      <c r="A69" s="7" t="s">
        <v>47</v>
      </c>
      <c r="B69" s="21" t="s">
        <v>1</v>
      </c>
      <c r="E69" s="4" t="s">
        <v>48</v>
      </c>
      <c r="F69" s="32">
        <v>0</v>
      </c>
      <c r="G69" s="32">
        <v>0</v>
      </c>
      <c r="H69" s="32">
        <v>0</v>
      </c>
      <c r="I69" s="32">
        <v>0</v>
      </c>
      <c r="J69" s="32">
        <v>1237605000</v>
      </c>
      <c r="K69" s="32">
        <v>0</v>
      </c>
      <c r="L69" s="32">
        <v>0</v>
      </c>
      <c r="M69" s="32">
        <v>0</v>
      </c>
      <c r="N69" s="32">
        <v>0</v>
      </c>
      <c r="O69" s="20">
        <f>SUM($F$69:$N$69)</f>
        <v>1237605000</v>
      </c>
    </row>
    <row r="70" spans="1:15" ht="31.5" customHeight="1">
      <c r="A70" s="31" t="s">
        <v>5</v>
      </c>
      <c r="B70" s="21" t="s">
        <v>1</v>
      </c>
      <c r="E70" s="5" t="s">
        <v>49</v>
      </c>
      <c r="F70" s="32">
        <f aca="true" t="shared" si="5" ref="F70:N70">F67-(F68+F69)</f>
        <v>97224270000</v>
      </c>
      <c r="G70" s="32">
        <f t="shared" si="5"/>
        <v>16790730000</v>
      </c>
      <c r="H70" s="32">
        <f t="shared" si="5"/>
        <v>33443997000</v>
      </c>
      <c r="I70" s="32">
        <f t="shared" si="5"/>
        <v>53000000000</v>
      </c>
      <c r="J70" s="32">
        <f t="shared" si="5"/>
        <v>151287198000</v>
      </c>
      <c r="K70" s="32">
        <f t="shared" si="5"/>
        <v>33488724000</v>
      </c>
      <c r="L70" s="32">
        <f t="shared" si="5"/>
        <v>5103162000</v>
      </c>
      <c r="M70" s="32">
        <f t="shared" si="5"/>
        <v>11115035000</v>
      </c>
      <c r="N70" s="32">
        <f t="shared" si="5"/>
        <v>2592553000</v>
      </c>
      <c r="O70" s="32">
        <f>SUM($F$70:$N$70)</f>
        <v>404045669000</v>
      </c>
    </row>
    <row r="71" ht="19.5" customHeight="1">
      <c r="O71" s="33" t="s">
        <v>1</v>
      </c>
    </row>
    <row r="77" ht="15">
      <c r="O77" s="34" t="s">
        <v>1</v>
      </c>
    </row>
  </sheetData>
  <sheetProtection/>
  <mergeCells count="14">
    <mergeCell ref="H13:H14"/>
    <mergeCell ref="I13:I14"/>
    <mergeCell ref="J13:J14"/>
    <mergeCell ref="K13:K14"/>
    <mergeCell ref="E9:O9"/>
    <mergeCell ref="E10:O10"/>
    <mergeCell ref="E11:O11"/>
    <mergeCell ref="M13:M14"/>
    <mergeCell ref="N13:N14"/>
    <mergeCell ref="O13:O14"/>
    <mergeCell ref="E13:E14"/>
    <mergeCell ref="F13:F14"/>
    <mergeCell ref="G13:G14"/>
    <mergeCell ref="L13:L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F9">
      <selection activeCell="F25" sqref="F25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1.875" style="12" customWidth="1"/>
    <col min="7" max="8" width="19.75390625" style="12" bestFit="1" customWidth="1"/>
    <col min="9" max="9" width="19.375" style="12" bestFit="1" customWidth="1"/>
    <col min="10" max="10" width="20.75390625" style="12" bestFit="1" customWidth="1"/>
    <col min="11" max="11" width="19.875" style="12" customWidth="1"/>
    <col min="12" max="12" width="19.25390625" style="12" customWidth="1"/>
    <col min="13" max="13" width="19.875" style="12" customWidth="1"/>
    <col min="14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69</v>
      </c>
      <c r="C2" s="8" t="s">
        <v>138</v>
      </c>
      <c r="D2" s="9" t="s">
        <v>7</v>
      </c>
      <c r="E2" s="13" t="str">
        <f aca="true" t="shared" si="0" ref="E2:N2">ButceYil</f>
        <v>2013</v>
      </c>
      <c r="F2" s="13" t="str">
        <f t="shared" si="0"/>
        <v>2013</v>
      </c>
      <c r="G2" s="13" t="str">
        <f t="shared" si="0"/>
        <v>2013</v>
      </c>
      <c r="H2" s="13" t="str">
        <f t="shared" si="0"/>
        <v>2013</v>
      </c>
      <c r="I2" s="13" t="str">
        <f t="shared" si="0"/>
        <v>2013</v>
      </c>
      <c r="J2" s="13" t="str">
        <f t="shared" si="0"/>
        <v>2013</v>
      </c>
      <c r="K2" s="13" t="str">
        <f t="shared" si="0"/>
        <v>2013</v>
      </c>
      <c r="L2" s="13" t="str">
        <f t="shared" si="0"/>
        <v>2013</v>
      </c>
      <c r="M2" s="13" t="str">
        <f t="shared" si="0"/>
        <v>2013</v>
      </c>
      <c r="N2" s="13" t="str">
        <f t="shared" si="0"/>
        <v>2013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2013</v>
      </c>
      <c r="G3" s="13" t="str">
        <f t="shared" si="1"/>
        <v>2013</v>
      </c>
      <c r="H3" s="13" t="str">
        <f t="shared" si="1"/>
        <v>2013</v>
      </c>
      <c r="I3" s="13" t="str">
        <f t="shared" si="1"/>
        <v>2013</v>
      </c>
      <c r="J3" s="13" t="str">
        <f t="shared" si="1"/>
        <v>2013</v>
      </c>
      <c r="K3" s="13" t="str">
        <f t="shared" si="1"/>
        <v>2013</v>
      </c>
      <c r="L3" s="13" t="str">
        <f t="shared" si="1"/>
        <v>2013</v>
      </c>
      <c r="M3" s="13" t="str">
        <f t="shared" si="1"/>
        <v>2013</v>
      </c>
      <c r="N3" s="13" t="str">
        <f t="shared" si="1"/>
        <v>2013</v>
      </c>
      <c r="O3" s="12" t="s">
        <v>1</v>
      </c>
    </row>
    <row r="4" spans="1:15" ht="15" hidden="1">
      <c r="A4" s="1" t="s">
        <v>9</v>
      </c>
      <c r="B4" s="7" t="s">
        <v>62</v>
      </c>
      <c r="C4" s="8" t="s">
        <v>139</v>
      </c>
      <c r="D4" s="9" t="s">
        <v>10</v>
      </c>
      <c r="E4" s="14" t="s">
        <v>1</v>
      </c>
      <c r="F4" s="13" t="str">
        <f aca="true" t="shared" si="2" ref="F4:N4">Asama</f>
        <v>13</v>
      </c>
      <c r="G4" s="13" t="str">
        <f t="shared" si="2"/>
        <v>13</v>
      </c>
      <c r="H4" s="13" t="str">
        <f t="shared" si="2"/>
        <v>13</v>
      </c>
      <c r="I4" s="13" t="str">
        <f t="shared" si="2"/>
        <v>13</v>
      </c>
      <c r="J4" s="13" t="str">
        <f t="shared" si="2"/>
        <v>13</v>
      </c>
      <c r="K4" s="13" t="str">
        <f t="shared" si="2"/>
        <v>13</v>
      </c>
      <c r="L4" s="13" t="str">
        <f t="shared" si="2"/>
        <v>13</v>
      </c>
      <c r="M4" s="13" t="str">
        <f t="shared" si="2"/>
        <v>13</v>
      </c>
      <c r="N4" s="13" t="str">
        <f t="shared" si="2"/>
        <v>13</v>
      </c>
      <c r="O4" s="12" t="s">
        <v>1</v>
      </c>
    </row>
    <row r="5" spans="1:15" ht="15" hidden="1">
      <c r="A5" s="1" t="s">
        <v>11</v>
      </c>
      <c r="B5" s="15" t="s">
        <v>140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5" t="s">
        <v>144</v>
      </c>
      <c r="F9" s="35" t="s">
        <v>1</v>
      </c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35" t="s">
        <v>1</v>
      </c>
      <c r="M9" s="35" t="s">
        <v>1</v>
      </c>
      <c r="N9" s="35" t="s">
        <v>1</v>
      </c>
      <c r="O9" s="35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5" t="s">
        <v>145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6" t="s">
        <v>24</v>
      </c>
      <c r="F11" s="36" t="s">
        <v>1</v>
      </c>
      <c r="G11" s="36" t="s">
        <v>1</v>
      </c>
      <c r="H11" s="36" t="s">
        <v>1</v>
      </c>
      <c r="I11" s="36" t="s">
        <v>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 thickBo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92</v>
      </c>
      <c r="F16" s="22">
        <v>45006300</v>
      </c>
      <c r="G16" s="22">
        <v>3845000</v>
      </c>
      <c r="H16" s="22">
        <v>55954200</v>
      </c>
      <c r="I16" s="22">
        <v>0</v>
      </c>
      <c r="J16" s="22">
        <v>2325500</v>
      </c>
      <c r="K16" s="22">
        <v>61765000</v>
      </c>
      <c r="L16" s="22">
        <v>0</v>
      </c>
      <c r="M16" s="22">
        <v>0</v>
      </c>
      <c r="N16" s="22">
        <v>0</v>
      </c>
      <c r="O16" s="23">
        <f aca="true" t="shared" si="3" ref="O16:O61">N16+M16+L16+K16+J16+I16+H16+G16+F16</f>
        <v>168896000</v>
      </c>
    </row>
    <row r="17" spans="2:15" ht="16.5" customHeight="1">
      <c r="B17" s="21" t="s">
        <v>14</v>
      </c>
      <c r="C17" s="14" t="s">
        <v>1</v>
      </c>
      <c r="E17" s="3" t="s">
        <v>93</v>
      </c>
      <c r="F17" s="22">
        <v>415141850</v>
      </c>
      <c r="G17" s="22">
        <v>47648000</v>
      </c>
      <c r="H17" s="22">
        <v>103932500</v>
      </c>
      <c r="I17" s="22">
        <v>0</v>
      </c>
      <c r="J17" s="22">
        <v>83097400</v>
      </c>
      <c r="K17" s="22">
        <v>36200000</v>
      </c>
      <c r="L17" s="22">
        <v>0</v>
      </c>
      <c r="M17" s="22">
        <v>0</v>
      </c>
      <c r="N17" s="22">
        <v>0</v>
      </c>
      <c r="O17" s="23">
        <f t="shared" si="3"/>
        <v>686019750</v>
      </c>
    </row>
    <row r="18" spans="2:15" ht="16.5" customHeight="1">
      <c r="B18" s="21" t="s">
        <v>15</v>
      </c>
      <c r="C18" s="14" t="s">
        <v>1</v>
      </c>
      <c r="E18" s="3" t="s">
        <v>94</v>
      </c>
      <c r="F18" s="22">
        <v>14211000</v>
      </c>
      <c r="G18" s="22">
        <v>1726000</v>
      </c>
      <c r="H18" s="22">
        <v>16615000</v>
      </c>
      <c r="I18" s="22">
        <v>0</v>
      </c>
      <c r="J18" s="22">
        <v>100000</v>
      </c>
      <c r="K18" s="22">
        <v>7784000</v>
      </c>
      <c r="L18" s="22">
        <v>0</v>
      </c>
      <c r="M18" s="22">
        <v>0</v>
      </c>
      <c r="N18" s="22">
        <v>0</v>
      </c>
      <c r="O18" s="23">
        <f t="shared" si="3"/>
        <v>40436000</v>
      </c>
    </row>
    <row r="19" spans="2:15" ht="16.5" customHeight="1">
      <c r="B19" s="21" t="s">
        <v>16</v>
      </c>
      <c r="C19" s="14" t="s">
        <v>1</v>
      </c>
      <c r="E19" s="3" t="s">
        <v>95</v>
      </c>
      <c r="F19" s="22">
        <v>95606000</v>
      </c>
      <c r="G19" s="22">
        <v>13601000</v>
      </c>
      <c r="H19" s="22">
        <v>26613000</v>
      </c>
      <c r="I19" s="22">
        <v>0</v>
      </c>
      <c r="J19" s="22">
        <v>1675000</v>
      </c>
      <c r="K19" s="22">
        <v>18584000</v>
      </c>
      <c r="L19" s="22">
        <v>0</v>
      </c>
      <c r="M19" s="22">
        <v>0</v>
      </c>
      <c r="N19" s="22">
        <v>0</v>
      </c>
      <c r="O19" s="23">
        <f t="shared" si="3"/>
        <v>156079000</v>
      </c>
    </row>
    <row r="20" spans="2:15" ht="16.5" customHeight="1">
      <c r="B20" s="21" t="s">
        <v>17</v>
      </c>
      <c r="C20" s="14" t="s">
        <v>1</v>
      </c>
      <c r="E20" s="3" t="s">
        <v>96</v>
      </c>
      <c r="F20" s="22">
        <v>68019000</v>
      </c>
      <c r="G20" s="22">
        <v>8914000</v>
      </c>
      <c r="H20" s="22">
        <v>16573000</v>
      </c>
      <c r="I20" s="22">
        <v>0</v>
      </c>
      <c r="J20" s="22">
        <v>416000</v>
      </c>
      <c r="K20" s="22">
        <v>3876000</v>
      </c>
      <c r="L20" s="22">
        <v>0</v>
      </c>
      <c r="M20" s="22">
        <v>0</v>
      </c>
      <c r="N20" s="22">
        <v>0</v>
      </c>
      <c r="O20" s="23">
        <f t="shared" si="3"/>
        <v>97798000</v>
      </c>
    </row>
    <row r="21" spans="2:15" ht="16.5" customHeight="1">
      <c r="B21" s="21" t="s">
        <v>18</v>
      </c>
      <c r="C21" s="14" t="s">
        <v>1</v>
      </c>
      <c r="E21" s="3" t="s">
        <v>97</v>
      </c>
      <c r="F21" s="22">
        <v>113939360</v>
      </c>
      <c r="G21" s="22">
        <v>15592000</v>
      </c>
      <c r="H21" s="22">
        <v>41683950</v>
      </c>
      <c r="I21" s="22">
        <v>0</v>
      </c>
      <c r="J21" s="22">
        <v>658550</v>
      </c>
      <c r="K21" s="22">
        <v>4292000</v>
      </c>
      <c r="L21" s="22">
        <v>0</v>
      </c>
      <c r="M21" s="22">
        <v>0</v>
      </c>
      <c r="N21" s="22">
        <v>0</v>
      </c>
      <c r="O21" s="23">
        <f t="shared" si="3"/>
        <v>176165860</v>
      </c>
    </row>
    <row r="22" spans="2:15" ht="16.5" customHeight="1">
      <c r="B22" s="21" t="s">
        <v>19</v>
      </c>
      <c r="C22" s="14" t="s">
        <v>1</v>
      </c>
      <c r="E22" s="3" t="s">
        <v>98</v>
      </c>
      <c r="F22" s="22">
        <v>97848000</v>
      </c>
      <c r="G22" s="22">
        <v>13141000</v>
      </c>
      <c r="H22" s="22">
        <v>372415000</v>
      </c>
      <c r="I22" s="22">
        <v>0</v>
      </c>
      <c r="J22" s="22">
        <v>70588000</v>
      </c>
      <c r="K22" s="22">
        <v>290080000</v>
      </c>
      <c r="L22" s="22">
        <v>0</v>
      </c>
      <c r="M22" s="22">
        <v>0</v>
      </c>
      <c r="N22" s="22">
        <v>0</v>
      </c>
      <c r="O22" s="23">
        <f t="shared" si="3"/>
        <v>844072000</v>
      </c>
    </row>
    <row r="23" spans="2:15" ht="16.5" customHeight="1">
      <c r="B23" s="21" t="s">
        <v>55</v>
      </c>
      <c r="C23" s="14" t="s">
        <v>1</v>
      </c>
      <c r="E23" s="3" t="s">
        <v>99</v>
      </c>
      <c r="F23" s="22">
        <v>600934000</v>
      </c>
      <c r="G23" s="22">
        <v>66026000</v>
      </c>
      <c r="H23" s="22">
        <v>192010000</v>
      </c>
      <c r="I23" s="22">
        <v>0</v>
      </c>
      <c r="J23" s="22">
        <v>0</v>
      </c>
      <c r="K23" s="22">
        <v>130670000</v>
      </c>
      <c r="L23" s="22">
        <v>0</v>
      </c>
      <c r="M23" s="22">
        <v>0</v>
      </c>
      <c r="N23" s="22">
        <v>0</v>
      </c>
      <c r="O23" s="23">
        <f t="shared" si="3"/>
        <v>989640000</v>
      </c>
    </row>
    <row r="24" spans="2:15" ht="16.5" customHeight="1">
      <c r="B24" s="21" t="s">
        <v>56</v>
      </c>
      <c r="C24" s="14" t="s">
        <v>1</v>
      </c>
      <c r="E24" s="3" t="s">
        <v>100</v>
      </c>
      <c r="F24" s="22">
        <v>13399000</v>
      </c>
      <c r="G24" s="22">
        <v>1818000</v>
      </c>
      <c r="H24" s="22">
        <v>2163000</v>
      </c>
      <c r="I24" s="22">
        <v>0</v>
      </c>
      <c r="J24" s="22">
        <v>81000</v>
      </c>
      <c r="K24" s="22">
        <v>582000</v>
      </c>
      <c r="L24" s="22">
        <v>0</v>
      </c>
      <c r="M24" s="22">
        <v>0</v>
      </c>
      <c r="N24" s="22">
        <v>0</v>
      </c>
      <c r="O24" s="23">
        <f t="shared" si="3"/>
        <v>18043000</v>
      </c>
    </row>
    <row r="25" spans="2:15" ht="16.5" customHeight="1">
      <c r="B25" s="21" t="s">
        <v>57</v>
      </c>
      <c r="C25" s="14" t="s">
        <v>1</v>
      </c>
      <c r="E25" s="3" t="s">
        <v>101</v>
      </c>
      <c r="F25" s="22">
        <v>21131000</v>
      </c>
      <c r="G25" s="22">
        <v>2798000</v>
      </c>
      <c r="H25" s="22">
        <v>137162000</v>
      </c>
      <c r="I25" s="22">
        <v>0</v>
      </c>
      <c r="J25" s="22">
        <v>162000</v>
      </c>
      <c r="K25" s="22">
        <v>2476000</v>
      </c>
      <c r="L25" s="22">
        <v>0</v>
      </c>
      <c r="M25" s="22">
        <v>0</v>
      </c>
      <c r="N25" s="22">
        <v>0</v>
      </c>
      <c r="O25" s="23">
        <f t="shared" si="3"/>
        <v>163729000</v>
      </c>
    </row>
    <row r="26" spans="2:15" ht="16.5" customHeight="1">
      <c r="B26" s="21" t="s">
        <v>58</v>
      </c>
      <c r="C26" s="14" t="s">
        <v>1</v>
      </c>
      <c r="E26" s="3" t="s">
        <v>102</v>
      </c>
      <c r="F26" s="22">
        <v>90344000</v>
      </c>
      <c r="G26" s="22">
        <v>11196000</v>
      </c>
      <c r="H26" s="22">
        <v>712642000</v>
      </c>
      <c r="I26" s="22">
        <v>55000000000</v>
      </c>
      <c r="J26" s="22">
        <v>10332836000</v>
      </c>
      <c r="K26" s="22">
        <v>32220000</v>
      </c>
      <c r="L26" s="22">
        <v>446848000</v>
      </c>
      <c r="M26" s="22">
        <v>6904832000</v>
      </c>
      <c r="N26" s="22">
        <v>0</v>
      </c>
      <c r="O26" s="23">
        <f t="shared" si="3"/>
        <v>73530918000</v>
      </c>
    </row>
    <row r="27" spans="2:15" ht="16.5" customHeight="1">
      <c r="B27" s="21" t="s">
        <v>59</v>
      </c>
      <c r="C27" s="14" t="s">
        <v>1</v>
      </c>
      <c r="E27" s="3" t="s">
        <v>103</v>
      </c>
      <c r="F27" s="22">
        <v>4125750000</v>
      </c>
      <c r="G27" s="22">
        <v>699974000</v>
      </c>
      <c r="H27" s="22">
        <v>148147000</v>
      </c>
      <c r="I27" s="22">
        <v>0</v>
      </c>
      <c r="J27" s="22">
        <v>23573000</v>
      </c>
      <c r="K27" s="22">
        <v>73750000</v>
      </c>
      <c r="L27" s="22">
        <v>0</v>
      </c>
      <c r="M27" s="22">
        <v>0</v>
      </c>
      <c r="N27" s="22">
        <v>0</v>
      </c>
      <c r="O27" s="23">
        <f t="shared" si="3"/>
        <v>5071194000</v>
      </c>
    </row>
    <row r="28" spans="2:15" ht="16.5" customHeight="1">
      <c r="B28" s="21" t="s">
        <v>60</v>
      </c>
      <c r="C28" s="14" t="s">
        <v>1</v>
      </c>
      <c r="E28" s="3" t="s">
        <v>104</v>
      </c>
      <c r="F28" s="22">
        <v>13105000</v>
      </c>
      <c r="G28" s="22">
        <v>2064000</v>
      </c>
      <c r="H28" s="22">
        <v>41989000</v>
      </c>
      <c r="I28" s="22">
        <v>0</v>
      </c>
      <c r="J28" s="22">
        <v>290397000</v>
      </c>
      <c r="K28" s="22">
        <v>543767000</v>
      </c>
      <c r="L28" s="22">
        <v>25479000</v>
      </c>
      <c r="M28" s="22">
        <v>119909000</v>
      </c>
      <c r="N28" s="22">
        <v>0</v>
      </c>
      <c r="O28" s="23">
        <f t="shared" si="3"/>
        <v>1036710000</v>
      </c>
    </row>
    <row r="29" spans="2:15" ht="16.5" customHeight="1">
      <c r="B29" s="21" t="s">
        <v>61</v>
      </c>
      <c r="C29" s="14" t="s">
        <v>1</v>
      </c>
      <c r="E29" s="3" t="s">
        <v>105</v>
      </c>
      <c r="F29" s="22">
        <v>1689000</v>
      </c>
      <c r="G29" s="22">
        <v>150000</v>
      </c>
      <c r="H29" s="22">
        <v>16657000</v>
      </c>
      <c r="I29" s="22">
        <v>0</v>
      </c>
      <c r="J29" s="22">
        <v>21000</v>
      </c>
      <c r="K29" s="22">
        <v>2775000</v>
      </c>
      <c r="L29" s="22">
        <v>0</v>
      </c>
      <c r="M29" s="22">
        <v>0</v>
      </c>
      <c r="N29" s="22">
        <v>0</v>
      </c>
      <c r="O29" s="23">
        <f t="shared" si="3"/>
        <v>21292000</v>
      </c>
    </row>
    <row r="30" spans="2:15" ht="16.5" customHeight="1">
      <c r="B30" s="21" t="s">
        <v>20</v>
      </c>
      <c r="C30" s="14" t="s">
        <v>1</v>
      </c>
      <c r="E30" s="3" t="s">
        <v>106</v>
      </c>
      <c r="F30" s="22">
        <v>4312064000</v>
      </c>
      <c r="G30" s="22">
        <v>654858000</v>
      </c>
      <c r="H30" s="22">
        <v>1006744000</v>
      </c>
      <c r="I30" s="22">
        <v>0</v>
      </c>
      <c r="J30" s="22">
        <v>626240000</v>
      </c>
      <c r="K30" s="22">
        <v>602625000</v>
      </c>
      <c r="L30" s="22">
        <v>567000000</v>
      </c>
      <c r="M30" s="22">
        <v>0</v>
      </c>
      <c r="N30" s="22">
        <v>0</v>
      </c>
      <c r="O30" s="23">
        <f t="shared" si="3"/>
        <v>7769531000</v>
      </c>
    </row>
    <row r="31" spans="2:15" ht="16.5" customHeight="1">
      <c r="B31" s="21" t="s">
        <v>21</v>
      </c>
      <c r="C31" s="14" t="s">
        <v>1</v>
      </c>
      <c r="E31" s="3" t="s">
        <v>107</v>
      </c>
      <c r="F31" s="22">
        <v>10513051000</v>
      </c>
      <c r="G31" s="22">
        <v>2003046000</v>
      </c>
      <c r="H31" s="22">
        <v>9138592950</v>
      </c>
      <c r="I31" s="22">
        <v>0</v>
      </c>
      <c r="J31" s="22">
        <v>238904000</v>
      </c>
      <c r="K31" s="22">
        <v>450350000</v>
      </c>
      <c r="L31" s="22">
        <v>0</v>
      </c>
      <c r="M31" s="22">
        <v>0</v>
      </c>
      <c r="N31" s="22">
        <v>0</v>
      </c>
      <c r="O31" s="23">
        <f t="shared" si="3"/>
        <v>22343943950</v>
      </c>
    </row>
    <row r="32" spans="2:15" ht="16.5" customHeight="1">
      <c r="B32" s="21" t="s">
        <v>62</v>
      </c>
      <c r="C32" s="14" t="s">
        <v>1</v>
      </c>
      <c r="E32" s="3" t="s">
        <v>108</v>
      </c>
      <c r="F32" s="22">
        <v>1816342000</v>
      </c>
      <c r="G32" s="22">
        <v>156072000</v>
      </c>
      <c r="H32" s="22">
        <v>180405000</v>
      </c>
      <c r="I32" s="22">
        <v>0</v>
      </c>
      <c r="J32" s="22">
        <v>67322000</v>
      </c>
      <c r="K32" s="22">
        <v>368795000</v>
      </c>
      <c r="L32" s="22">
        <v>111830000</v>
      </c>
      <c r="M32" s="22">
        <v>0</v>
      </c>
      <c r="N32" s="22">
        <v>0</v>
      </c>
      <c r="O32" s="23">
        <f t="shared" si="3"/>
        <v>2700766000</v>
      </c>
    </row>
    <row r="33" spans="2:15" ht="16.5" customHeight="1">
      <c r="B33" s="21" t="s">
        <v>63</v>
      </c>
      <c r="C33" s="14" t="s">
        <v>1</v>
      </c>
      <c r="E33" s="3" t="s">
        <v>109</v>
      </c>
      <c r="F33" s="22">
        <v>3768699000</v>
      </c>
      <c r="G33" s="22">
        <v>574834000</v>
      </c>
      <c r="H33" s="22">
        <v>1780956000</v>
      </c>
      <c r="I33" s="22">
        <v>0</v>
      </c>
      <c r="J33" s="22">
        <v>5705000</v>
      </c>
      <c r="K33" s="22">
        <v>213000000</v>
      </c>
      <c r="L33" s="22">
        <v>0</v>
      </c>
      <c r="M33" s="22">
        <v>0</v>
      </c>
      <c r="N33" s="22">
        <v>0</v>
      </c>
      <c r="O33" s="23">
        <f t="shared" si="3"/>
        <v>6343194000</v>
      </c>
    </row>
    <row r="34" spans="2:15" ht="16.5" customHeight="1">
      <c r="B34" s="21" t="s">
        <v>64</v>
      </c>
      <c r="C34" s="14" t="s">
        <v>1</v>
      </c>
      <c r="E34" s="3" t="s">
        <v>110</v>
      </c>
      <c r="F34" s="22">
        <v>11561054000</v>
      </c>
      <c r="G34" s="22">
        <v>2299416000</v>
      </c>
      <c r="H34" s="22">
        <v>1476074000</v>
      </c>
      <c r="I34" s="22">
        <v>0</v>
      </c>
      <c r="J34" s="22">
        <v>4097000</v>
      </c>
      <c r="K34" s="22">
        <v>876000000</v>
      </c>
      <c r="L34" s="22">
        <v>0</v>
      </c>
      <c r="M34" s="22">
        <v>0</v>
      </c>
      <c r="N34" s="22">
        <v>0</v>
      </c>
      <c r="O34" s="23">
        <f t="shared" si="3"/>
        <v>16216641000</v>
      </c>
    </row>
    <row r="35" spans="2:15" ht="16.5" customHeight="1">
      <c r="B35" s="21" t="s">
        <v>65</v>
      </c>
      <c r="C35" s="14" t="s">
        <v>1</v>
      </c>
      <c r="E35" s="3" t="s">
        <v>111</v>
      </c>
      <c r="F35" s="22">
        <v>180524000</v>
      </c>
      <c r="G35" s="22">
        <v>31032000</v>
      </c>
      <c r="H35" s="22">
        <v>193192000</v>
      </c>
      <c r="I35" s="22">
        <v>0</v>
      </c>
      <c r="J35" s="22">
        <v>2592000</v>
      </c>
      <c r="K35" s="22">
        <v>49850000</v>
      </c>
      <c r="L35" s="22">
        <v>0</v>
      </c>
      <c r="M35" s="22">
        <v>0</v>
      </c>
      <c r="N35" s="22">
        <v>0</v>
      </c>
      <c r="O35" s="23">
        <f t="shared" si="3"/>
        <v>457190000</v>
      </c>
    </row>
    <row r="36" spans="2:15" ht="16.5" customHeight="1">
      <c r="B36" s="21" t="s">
        <v>66</v>
      </c>
      <c r="C36" s="14" t="s">
        <v>1</v>
      </c>
      <c r="E36" s="3" t="s">
        <v>112</v>
      </c>
      <c r="F36" s="22">
        <v>626242000</v>
      </c>
      <c r="G36" s="22">
        <v>57992000</v>
      </c>
      <c r="H36" s="22">
        <v>304605000</v>
      </c>
      <c r="I36" s="22">
        <v>0</v>
      </c>
      <c r="J36" s="22">
        <v>423703000</v>
      </c>
      <c r="K36" s="22">
        <v>300000000</v>
      </c>
      <c r="L36" s="22">
        <v>0</v>
      </c>
      <c r="M36" s="22">
        <v>474000</v>
      </c>
      <c r="N36" s="22">
        <v>0</v>
      </c>
      <c r="O36" s="23">
        <f t="shared" si="3"/>
        <v>1713016000</v>
      </c>
    </row>
    <row r="37" spans="2:15" ht="16.5" customHeight="1">
      <c r="B37" s="21" t="s">
        <v>67</v>
      </c>
      <c r="C37" s="14" t="s">
        <v>1</v>
      </c>
      <c r="E37" s="3" t="s">
        <v>113</v>
      </c>
      <c r="F37" s="22">
        <v>1189106000</v>
      </c>
      <c r="G37" s="22">
        <v>191507000</v>
      </c>
      <c r="H37" s="22">
        <v>556855486</v>
      </c>
      <c r="I37" s="22">
        <v>0</v>
      </c>
      <c r="J37" s="22">
        <v>100373932040</v>
      </c>
      <c r="K37" s="22">
        <v>71949000</v>
      </c>
      <c r="L37" s="22">
        <v>4420200000</v>
      </c>
      <c r="M37" s="22">
        <v>0</v>
      </c>
      <c r="N37" s="22">
        <v>2405144000</v>
      </c>
      <c r="O37" s="23">
        <f t="shared" si="3"/>
        <v>109208693526</v>
      </c>
    </row>
    <row r="38" spans="2:15" ht="16.5" customHeight="1">
      <c r="B38" s="21" t="s">
        <v>68</v>
      </c>
      <c r="C38" s="14" t="s">
        <v>1</v>
      </c>
      <c r="E38" s="3" t="s">
        <v>114</v>
      </c>
      <c r="F38" s="22">
        <v>1621169000</v>
      </c>
      <c r="G38" s="22">
        <v>272029000</v>
      </c>
      <c r="H38" s="22">
        <v>215919000</v>
      </c>
      <c r="I38" s="22">
        <v>0</v>
      </c>
      <c r="J38" s="22">
        <v>12038000</v>
      </c>
      <c r="K38" s="22">
        <v>133600000</v>
      </c>
      <c r="L38" s="22">
        <v>0</v>
      </c>
      <c r="M38" s="22">
        <v>0</v>
      </c>
      <c r="N38" s="22">
        <v>0</v>
      </c>
      <c r="O38" s="23">
        <f t="shared" si="3"/>
        <v>2254755000</v>
      </c>
    </row>
    <row r="39" spans="2:15" ht="16.5" customHeight="1">
      <c r="B39" s="21" t="s">
        <v>69</v>
      </c>
      <c r="C39" s="14" t="s">
        <v>1</v>
      </c>
      <c r="E39" s="3" t="s">
        <v>115</v>
      </c>
      <c r="F39" s="22">
        <v>36356971000</v>
      </c>
      <c r="G39" s="22">
        <v>5743394000</v>
      </c>
      <c r="H39" s="22">
        <v>4203874000</v>
      </c>
      <c r="I39" s="22">
        <v>0</v>
      </c>
      <c r="J39" s="22">
        <v>1541323000</v>
      </c>
      <c r="K39" s="22">
        <v>5590000000</v>
      </c>
      <c r="L39" s="22">
        <v>28485000</v>
      </c>
      <c r="M39" s="22">
        <v>0</v>
      </c>
      <c r="N39" s="22">
        <v>0</v>
      </c>
      <c r="O39" s="23">
        <f t="shared" si="3"/>
        <v>53464047000</v>
      </c>
    </row>
    <row r="40" spans="2:15" ht="16.5" customHeight="1">
      <c r="B40" s="21" t="s">
        <v>70</v>
      </c>
      <c r="C40" s="14" t="s">
        <v>1</v>
      </c>
      <c r="E40" s="3" t="s">
        <v>116</v>
      </c>
      <c r="F40" s="22">
        <v>1162027000</v>
      </c>
      <c r="G40" s="22">
        <v>257566000</v>
      </c>
      <c r="H40" s="22">
        <v>179291000</v>
      </c>
      <c r="I40" s="22">
        <v>0</v>
      </c>
      <c r="J40" s="22">
        <v>24859000</v>
      </c>
      <c r="K40" s="22">
        <v>1000000000</v>
      </c>
      <c r="L40" s="22">
        <v>17790000</v>
      </c>
      <c r="M40" s="22">
        <v>0</v>
      </c>
      <c r="N40" s="22">
        <v>0</v>
      </c>
      <c r="O40" s="23">
        <f t="shared" si="3"/>
        <v>2641533000</v>
      </c>
    </row>
    <row r="41" spans="2:15" ht="16.5" customHeight="1">
      <c r="B41" s="21" t="s">
        <v>71</v>
      </c>
      <c r="C41" s="14" t="s">
        <v>1</v>
      </c>
      <c r="E41" s="3" t="s">
        <v>117</v>
      </c>
      <c r="F41" s="22">
        <v>6633796000</v>
      </c>
      <c r="G41" s="22">
        <v>1579489000</v>
      </c>
      <c r="H41" s="22">
        <v>240436000</v>
      </c>
      <c r="I41" s="22">
        <v>0</v>
      </c>
      <c r="J41" s="22">
        <v>471000</v>
      </c>
      <c r="K41" s="22">
        <v>503500000</v>
      </c>
      <c r="L41" s="22">
        <v>0</v>
      </c>
      <c r="M41" s="22">
        <v>0</v>
      </c>
      <c r="N41" s="22">
        <v>0</v>
      </c>
      <c r="O41" s="23">
        <f t="shared" si="3"/>
        <v>8957692000</v>
      </c>
    </row>
    <row r="42" spans="2:15" ht="16.5" customHeight="1">
      <c r="B42" s="21" t="s">
        <v>72</v>
      </c>
      <c r="C42" s="14" t="s">
        <v>1</v>
      </c>
      <c r="E42" s="3" t="s">
        <v>118</v>
      </c>
      <c r="F42" s="22">
        <v>1282911000</v>
      </c>
      <c r="G42" s="22">
        <v>300934000</v>
      </c>
      <c r="H42" s="22">
        <v>5062414000</v>
      </c>
      <c r="I42" s="22">
        <v>0</v>
      </c>
      <c r="J42" s="22">
        <v>12737000</v>
      </c>
      <c r="K42" s="22">
        <v>55000000</v>
      </c>
      <c r="L42" s="22">
        <v>738000</v>
      </c>
      <c r="M42" s="22">
        <v>0</v>
      </c>
      <c r="N42" s="22">
        <v>0</v>
      </c>
      <c r="O42" s="23">
        <f t="shared" si="3"/>
        <v>6714734000</v>
      </c>
    </row>
    <row r="43" spans="2:15" ht="16.5" customHeight="1">
      <c r="B43" s="21" t="s">
        <v>73</v>
      </c>
      <c r="C43" s="14" t="s">
        <v>1</v>
      </c>
      <c r="E43" s="3" t="s">
        <v>119</v>
      </c>
      <c r="F43" s="22">
        <v>127390000</v>
      </c>
      <c r="G43" s="22">
        <v>17114000</v>
      </c>
      <c r="H43" s="22">
        <v>34957000</v>
      </c>
      <c r="I43" s="22">
        <v>0</v>
      </c>
      <c r="J43" s="22">
        <v>34375049000</v>
      </c>
      <c r="K43" s="22">
        <v>35150000</v>
      </c>
      <c r="L43" s="22">
        <v>100087000</v>
      </c>
      <c r="M43" s="22">
        <v>0</v>
      </c>
      <c r="N43" s="22">
        <v>0</v>
      </c>
      <c r="O43" s="23">
        <f t="shared" si="3"/>
        <v>34689747000</v>
      </c>
    </row>
    <row r="44" spans="2:15" ht="16.5" customHeight="1">
      <c r="B44" s="21" t="s">
        <v>74</v>
      </c>
      <c r="C44" s="14" t="s">
        <v>1</v>
      </c>
      <c r="E44" s="3" t="s">
        <v>120</v>
      </c>
      <c r="F44" s="22">
        <v>13253000</v>
      </c>
      <c r="G44" s="22">
        <v>1773000</v>
      </c>
      <c r="H44" s="22">
        <v>2585000</v>
      </c>
      <c r="I44" s="22">
        <v>0</v>
      </c>
      <c r="J44" s="22">
        <v>98000</v>
      </c>
      <c r="K44" s="22">
        <v>1000000</v>
      </c>
      <c r="L44" s="22">
        <v>0</v>
      </c>
      <c r="M44" s="22">
        <v>0</v>
      </c>
      <c r="N44" s="22">
        <v>0</v>
      </c>
      <c r="O44" s="23">
        <f t="shared" si="3"/>
        <v>18709000</v>
      </c>
    </row>
    <row r="45" spans="2:15" ht="16.5" customHeight="1">
      <c r="B45" s="21" t="s">
        <v>75</v>
      </c>
      <c r="C45" s="14" t="s">
        <v>1</v>
      </c>
      <c r="E45" s="3" t="s">
        <v>121</v>
      </c>
      <c r="F45" s="22">
        <v>65337000</v>
      </c>
      <c r="G45" s="22">
        <v>10807000</v>
      </c>
      <c r="H45" s="22">
        <v>32923000</v>
      </c>
      <c r="I45" s="22">
        <v>0</v>
      </c>
      <c r="J45" s="22">
        <v>223440000</v>
      </c>
      <c r="K45" s="22">
        <v>70400000</v>
      </c>
      <c r="L45" s="22">
        <v>276226000</v>
      </c>
      <c r="M45" s="22">
        <v>35481000</v>
      </c>
      <c r="N45" s="22">
        <v>0</v>
      </c>
      <c r="O45" s="23">
        <f t="shared" si="3"/>
        <v>714614000</v>
      </c>
    </row>
    <row r="46" spans="2:15" ht="16.5" customHeight="1">
      <c r="B46" s="21" t="s">
        <v>76</v>
      </c>
      <c r="C46" s="14" t="s">
        <v>1</v>
      </c>
      <c r="E46" s="3" t="s">
        <v>122</v>
      </c>
      <c r="F46" s="22">
        <v>547524000</v>
      </c>
      <c r="G46" s="22">
        <v>89774000</v>
      </c>
      <c r="H46" s="22">
        <v>281796000</v>
      </c>
      <c r="I46" s="22">
        <v>0</v>
      </c>
      <c r="J46" s="22">
        <v>567116000</v>
      </c>
      <c r="K46" s="22">
        <v>327125000</v>
      </c>
      <c r="L46" s="22">
        <v>184063000</v>
      </c>
      <c r="M46" s="22">
        <v>13715000</v>
      </c>
      <c r="N46" s="22">
        <v>0</v>
      </c>
      <c r="O46" s="23">
        <f t="shared" si="3"/>
        <v>2011113000</v>
      </c>
    </row>
    <row r="47" spans="2:15" ht="16.5" customHeight="1">
      <c r="B47" s="21" t="s">
        <v>77</v>
      </c>
      <c r="C47" s="14" t="s">
        <v>1</v>
      </c>
      <c r="E47" s="3" t="s">
        <v>123</v>
      </c>
      <c r="F47" s="22">
        <v>26789000</v>
      </c>
      <c r="G47" s="22">
        <v>3034000</v>
      </c>
      <c r="H47" s="22">
        <v>21593000</v>
      </c>
      <c r="I47" s="22">
        <v>0</v>
      </c>
      <c r="J47" s="22">
        <v>200000</v>
      </c>
      <c r="K47" s="22">
        <v>2110000</v>
      </c>
      <c r="L47" s="22">
        <v>0</v>
      </c>
      <c r="M47" s="22">
        <v>0</v>
      </c>
      <c r="N47" s="22">
        <v>0</v>
      </c>
      <c r="O47" s="23">
        <f t="shared" si="3"/>
        <v>53726000</v>
      </c>
    </row>
    <row r="48" spans="2:15" ht="16.5" customHeight="1">
      <c r="B48" s="21" t="s">
        <v>78</v>
      </c>
      <c r="C48" s="14" t="s">
        <v>1</v>
      </c>
      <c r="E48" s="3" t="s">
        <v>124</v>
      </c>
      <c r="F48" s="22">
        <v>454380000</v>
      </c>
      <c r="G48" s="22">
        <v>75396000</v>
      </c>
      <c r="H48" s="22">
        <v>1101030000</v>
      </c>
      <c r="I48" s="22">
        <v>0</v>
      </c>
      <c r="J48" s="22">
        <v>14355906000</v>
      </c>
      <c r="K48" s="22">
        <v>191000000</v>
      </c>
      <c r="L48" s="22">
        <v>9500000</v>
      </c>
      <c r="M48" s="22">
        <v>0</v>
      </c>
      <c r="N48" s="22">
        <v>0</v>
      </c>
      <c r="O48" s="23">
        <f t="shared" si="3"/>
        <v>16187212000</v>
      </c>
    </row>
    <row r="49" spans="2:15" ht="16.5" customHeight="1">
      <c r="B49" s="21" t="s">
        <v>79</v>
      </c>
      <c r="C49" s="14" t="s">
        <v>1</v>
      </c>
      <c r="E49" s="3" t="s">
        <v>125</v>
      </c>
      <c r="F49" s="22">
        <v>19813000</v>
      </c>
      <c r="G49" s="22">
        <v>1987000</v>
      </c>
      <c r="H49" s="22">
        <v>22427000</v>
      </c>
      <c r="I49" s="22">
        <v>0</v>
      </c>
      <c r="J49" s="22">
        <v>173048000</v>
      </c>
      <c r="K49" s="22">
        <v>4450000</v>
      </c>
      <c r="L49" s="22">
        <v>4425000</v>
      </c>
      <c r="M49" s="22">
        <v>0</v>
      </c>
      <c r="N49" s="22">
        <v>0</v>
      </c>
      <c r="O49" s="23">
        <f t="shared" si="3"/>
        <v>226150000</v>
      </c>
    </row>
    <row r="50" spans="2:15" ht="16.5" customHeight="1">
      <c r="B50" s="21" t="s">
        <v>80</v>
      </c>
      <c r="C50" s="14" t="s">
        <v>1</v>
      </c>
      <c r="E50" s="3" t="s">
        <v>126</v>
      </c>
      <c r="F50" s="22">
        <v>153923000</v>
      </c>
      <c r="G50" s="22">
        <v>24524000</v>
      </c>
      <c r="H50" s="22">
        <v>33542000</v>
      </c>
      <c r="I50" s="22">
        <v>0</v>
      </c>
      <c r="J50" s="22">
        <v>973181950</v>
      </c>
      <c r="K50" s="22">
        <v>18600000</v>
      </c>
      <c r="L50" s="22">
        <v>1215111050</v>
      </c>
      <c r="M50" s="22">
        <v>201758000</v>
      </c>
      <c r="N50" s="22">
        <v>0</v>
      </c>
      <c r="O50" s="23">
        <f t="shared" si="3"/>
        <v>2620640000</v>
      </c>
    </row>
    <row r="51" spans="2:15" ht="16.5" customHeight="1">
      <c r="B51" s="21" t="s">
        <v>81</v>
      </c>
      <c r="C51" s="14" t="s">
        <v>1</v>
      </c>
      <c r="E51" s="3" t="s">
        <v>127</v>
      </c>
      <c r="F51" s="22">
        <v>611070000</v>
      </c>
      <c r="G51" s="22">
        <v>99243000</v>
      </c>
      <c r="H51" s="22">
        <v>71318000</v>
      </c>
      <c r="I51" s="22">
        <v>0</v>
      </c>
      <c r="J51" s="22">
        <v>377448000</v>
      </c>
      <c r="K51" s="22">
        <v>225142000</v>
      </c>
      <c r="L51" s="22">
        <v>144002000</v>
      </c>
      <c r="M51" s="22">
        <v>24275000</v>
      </c>
      <c r="N51" s="22">
        <v>0</v>
      </c>
      <c r="O51" s="23">
        <f t="shared" si="3"/>
        <v>1552498000</v>
      </c>
    </row>
    <row r="52" spans="2:15" ht="16.5" customHeight="1">
      <c r="B52" s="21" t="s">
        <v>82</v>
      </c>
      <c r="C52" s="14" t="s">
        <v>1</v>
      </c>
      <c r="E52" s="3" t="s">
        <v>128</v>
      </c>
      <c r="F52" s="22">
        <v>439668000</v>
      </c>
      <c r="G52" s="22">
        <v>99415000</v>
      </c>
      <c r="H52" s="22">
        <v>20467000</v>
      </c>
      <c r="I52" s="22">
        <v>0</v>
      </c>
      <c r="J52" s="22">
        <v>4220000</v>
      </c>
      <c r="K52" s="22">
        <v>100000000</v>
      </c>
      <c r="L52" s="22">
        <v>0</v>
      </c>
      <c r="M52" s="22">
        <v>0</v>
      </c>
      <c r="N52" s="22">
        <v>0</v>
      </c>
      <c r="O52" s="23">
        <f t="shared" si="3"/>
        <v>663770000</v>
      </c>
    </row>
    <row r="53" spans="2:15" ht="16.5" customHeight="1">
      <c r="B53" s="21" t="s">
        <v>83</v>
      </c>
      <c r="C53" s="14" t="s">
        <v>1</v>
      </c>
      <c r="E53" s="3" t="s">
        <v>129</v>
      </c>
      <c r="F53" s="22">
        <v>175389000</v>
      </c>
      <c r="G53" s="22">
        <v>18380000</v>
      </c>
      <c r="H53" s="22">
        <v>42887000</v>
      </c>
      <c r="I53" s="22">
        <v>0</v>
      </c>
      <c r="J53" s="22">
        <v>1195942000</v>
      </c>
      <c r="K53" s="22">
        <v>10400000</v>
      </c>
      <c r="L53" s="22">
        <v>0</v>
      </c>
      <c r="M53" s="22">
        <v>10000000</v>
      </c>
      <c r="N53" s="22">
        <v>0</v>
      </c>
      <c r="O53" s="23">
        <f t="shared" si="3"/>
        <v>1452998000</v>
      </c>
    </row>
    <row r="54" spans="2:15" ht="16.5" customHeight="1">
      <c r="B54" s="21" t="s">
        <v>84</v>
      </c>
      <c r="C54" s="14" t="s">
        <v>1</v>
      </c>
      <c r="E54" s="3" t="s">
        <v>130</v>
      </c>
      <c r="F54" s="22">
        <v>13258000</v>
      </c>
      <c r="G54" s="22">
        <v>1526000</v>
      </c>
      <c r="H54" s="22">
        <v>62327000</v>
      </c>
      <c r="I54" s="22">
        <v>0</v>
      </c>
      <c r="J54" s="22">
        <v>5174470000</v>
      </c>
      <c r="K54" s="22">
        <v>10000000</v>
      </c>
      <c r="L54" s="22">
        <v>1151503000</v>
      </c>
      <c r="M54" s="22">
        <v>0</v>
      </c>
      <c r="N54" s="22">
        <v>0</v>
      </c>
      <c r="O54" s="23">
        <f t="shared" si="3"/>
        <v>6413084000</v>
      </c>
    </row>
    <row r="55" spans="2:15" ht="16.5" customHeight="1">
      <c r="B55" s="21" t="s">
        <v>85</v>
      </c>
      <c r="C55" s="14" t="s">
        <v>1</v>
      </c>
      <c r="E55" s="3" t="s">
        <v>131</v>
      </c>
      <c r="F55" s="22">
        <v>2328766000</v>
      </c>
      <c r="G55" s="22">
        <v>408914000</v>
      </c>
      <c r="H55" s="22">
        <v>368674000</v>
      </c>
      <c r="I55" s="22">
        <v>0</v>
      </c>
      <c r="J55" s="22">
        <v>8956529000</v>
      </c>
      <c r="K55" s="22">
        <v>676414000</v>
      </c>
      <c r="L55" s="22">
        <v>195675000</v>
      </c>
      <c r="M55" s="22">
        <v>179932000</v>
      </c>
      <c r="N55" s="22">
        <v>0</v>
      </c>
      <c r="O55" s="23">
        <f t="shared" si="3"/>
        <v>13114904000</v>
      </c>
    </row>
    <row r="56" spans="2:15" ht="16.5" customHeight="1">
      <c r="B56" s="21" t="s">
        <v>86</v>
      </c>
      <c r="C56" s="14" t="s">
        <v>1</v>
      </c>
      <c r="E56" s="3" t="s">
        <v>132</v>
      </c>
      <c r="F56" s="22">
        <v>286086000</v>
      </c>
      <c r="G56" s="22">
        <v>62067000</v>
      </c>
      <c r="H56" s="22">
        <v>66930000</v>
      </c>
      <c r="I56" s="22">
        <v>0</v>
      </c>
      <c r="J56" s="22">
        <v>4367000</v>
      </c>
      <c r="K56" s="22">
        <v>122394000</v>
      </c>
      <c r="L56" s="22">
        <v>0</v>
      </c>
      <c r="M56" s="22">
        <v>0</v>
      </c>
      <c r="N56" s="22">
        <v>0</v>
      </c>
      <c r="O56" s="23">
        <f t="shared" si="3"/>
        <v>541844000</v>
      </c>
    </row>
    <row r="57" spans="2:15" ht="16.5" customHeight="1">
      <c r="B57" s="21" t="s">
        <v>87</v>
      </c>
      <c r="C57" s="14" t="s">
        <v>1</v>
      </c>
      <c r="E57" s="3" t="s">
        <v>133</v>
      </c>
      <c r="F57" s="22">
        <v>48183000</v>
      </c>
      <c r="G57" s="22">
        <v>5642000</v>
      </c>
      <c r="H57" s="22">
        <v>19079000</v>
      </c>
      <c r="I57" s="22">
        <v>0</v>
      </c>
      <c r="J57" s="22">
        <v>39774000</v>
      </c>
      <c r="K57" s="22">
        <v>38700000</v>
      </c>
      <c r="L57" s="22">
        <v>1036017000</v>
      </c>
      <c r="M57" s="22">
        <v>0</v>
      </c>
      <c r="N57" s="22">
        <v>0</v>
      </c>
      <c r="O57" s="23">
        <f t="shared" si="3"/>
        <v>1187395000</v>
      </c>
    </row>
    <row r="58" spans="2:15" ht="16.5" customHeight="1">
      <c r="B58" s="21" t="s">
        <v>88</v>
      </c>
      <c r="C58" s="14" t="s">
        <v>1</v>
      </c>
      <c r="E58" s="3" t="s">
        <v>134</v>
      </c>
      <c r="F58" s="22">
        <v>135585000</v>
      </c>
      <c r="G58" s="22">
        <v>20659000</v>
      </c>
      <c r="H58" s="22">
        <v>33800000</v>
      </c>
      <c r="I58" s="22">
        <v>0</v>
      </c>
      <c r="J58" s="22">
        <v>3021000</v>
      </c>
      <c r="K58" s="22">
        <v>33186000</v>
      </c>
      <c r="L58" s="22">
        <v>0</v>
      </c>
      <c r="M58" s="22">
        <v>0</v>
      </c>
      <c r="N58" s="22">
        <v>0</v>
      </c>
      <c r="O58" s="23">
        <f t="shared" si="3"/>
        <v>226251000</v>
      </c>
    </row>
    <row r="59" spans="2:15" ht="16.5" customHeight="1">
      <c r="B59" s="21" t="s">
        <v>89</v>
      </c>
      <c r="C59" s="14" t="s">
        <v>1</v>
      </c>
      <c r="E59" s="3" t="s">
        <v>135</v>
      </c>
      <c r="F59" s="22">
        <v>234666000</v>
      </c>
      <c r="G59" s="22">
        <v>41823000</v>
      </c>
      <c r="H59" s="22">
        <v>42637000</v>
      </c>
      <c r="I59" s="22">
        <v>0</v>
      </c>
      <c r="J59" s="22">
        <v>2457163322</v>
      </c>
      <c r="K59" s="22">
        <v>194500000</v>
      </c>
      <c r="L59" s="22">
        <v>7985614000</v>
      </c>
      <c r="M59" s="22">
        <v>0</v>
      </c>
      <c r="N59" s="22">
        <v>0</v>
      </c>
      <c r="O59" s="23">
        <f t="shared" si="3"/>
        <v>10956403322</v>
      </c>
    </row>
    <row r="60" spans="2:15" ht="16.5" customHeight="1">
      <c r="B60" s="21" t="s">
        <v>90</v>
      </c>
      <c r="C60" s="14" t="s">
        <v>1</v>
      </c>
      <c r="E60" s="3" t="s">
        <v>136</v>
      </c>
      <c r="F60" s="22">
        <v>117724000</v>
      </c>
      <c r="G60" s="22">
        <v>20874000</v>
      </c>
      <c r="H60" s="22">
        <v>20277000</v>
      </c>
      <c r="I60" s="22">
        <v>0</v>
      </c>
      <c r="J60" s="22">
        <v>26795000</v>
      </c>
      <c r="K60" s="22">
        <v>24520000</v>
      </c>
      <c r="L60" s="22">
        <v>0</v>
      </c>
      <c r="M60" s="22">
        <v>0</v>
      </c>
      <c r="N60" s="22">
        <v>0</v>
      </c>
      <c r="O60" s="23">
        <f t="shared" si="3"/>
        <v>210190000</v>
      </c>
    </row>
    <row r="61" spans="2:15" ht="16.5" customHeight="1" thickBot="1">
      <c r="B61" s="21" t="s">
        <v>91</v>
      </c>
      <c r="C61" s="14" t="s">
        <v>1</v>
      </c>
      <c r="E61" s="3" t="s">
        <v>137</v>
      </c>
      <c r="F61" s="22">
        <v>143023000</v>
      </c>
      <c r="G61" s="22">
        <v>27795000</v>
      </c>
      <c r="H61" s="22">
        <v>34880000</v>
      </c>
      <c r="I61" s="22">
        <v>0</v>
      </c>
      <c r="J61" s="22">
        <v>3032226000</v>
      </c>
      <c r="K61" s="22">
        <v>5020911000</v>
      </c>
      <c r="L61" s="22">
        <v>4133491000</v>
      </c>
      <c r="M61" s="22">
        <v>0</v>
      </c>
      <c r="N61" s="22">
        <v>0</v>
      </c>
      <c r="O61" s="23">
        <f t="shared" si="3"/>
        <v>12392326000</v>
      </c>
    </row>
    <row r="62" spans="1:15" ht="19.5" customHeight="1" hidden="1">
      <c r="A62" s="12" t="s">
        <v>37</v>
      </c>
      <c r="B62" s="21" t="s">
        <v>1</v>
      </c>
      <c r="E62" s="24" t="s">
        <v>1</v>
      </c>
      <c r="F62" s="25" t="s">
        <v>1</v>
      </c>
      <c r="G62" s="25" t="s">
        <v>1</v>
      </c>
      <c r="H62" s="25" t="s">
        <v>1</v>
      </c>
      <c r="I62" s="25" t="s">
        <v>1</v>
      </c>
      <c r="J62" s="25" t="s">
        <v>1</v>
      </c>
      <c r="K62" s="25" t="s">
        <v>1</v>
      </c>
      <c r="L62" s="25" t="s">
        <v>1</v>
      </c>
      <c r="M62" s="25" t="s">
        <v>1</v>
      </c>
      <c r="N62" s="25" t="s">
        <v>1</v>
      </c>
      <c r="O62" s="26">
        <f>SUM($F$62:$N$62)</f>
        <v>0</v>
      </c>
    </row>
    <row r="63" spans="1:15" ht="12" customHeight="1" thickBot="1">
      <c r="A63" s="27" t="s">
        <v>5</v>
      </c>
      <c r="E63" s="28" t="s">
        <v>1</v>
      </c>
      <c r="F63" s="29" t="s">
        <v>1</v>
      </c>
      <c r="G63" s="29" t="s">
        <v>1</v>
      </c>
      <c r="H63" s="29" t="s">
        <v>1</v>
      </c>
      <c r="I63" s="29" t="s">
        <v>1</v>
      </c>
      <c r="J63" s="29" t="s">
        <v>1</v>
      </c>
      <c r="K63" s="29" t="s">
        <v>1</v>
      </c>
      <c r="L63" s="29" t="s">
        <v>1</v>
      </c>
      <c r="M63" s="29" t="s">
        <v>1</v>
      </c>
      <c r="N63" s="29" t="s">
        <v>1</v>
      </c>
      <c r="O63" s="30" t="s">
        <v>1</v>
      </c>
    </row>
    <row r="64" spans="1:15" ht="22.5" customHeight="1" thickBot="1">
      <c r="A64" s="27" t="s">
        <v>1</v>
      </c>
      <c r="B64" s="31" t="s">
        <v>38</v>
      </c>
      <c r="E64" s="4" t="s">
        <v>39</v>
      </c>
      <c r="F64" s="32">
        <v>92681906510</v>
      </c>
      <c r="G64" s="32">
        <v>16041409000</v>
      </c>
      <c r="H64" s="32">
        <v>28738044086</v>
      </c>
      <c r="I64" s="32">
        <v>55000000000</v>
      </c>
      <c r="J64" s="32">
        <v>186079847762</v>
      </c>
      <c r="K64" s="32">
        <v>18529492000</v>
      </c>
      <c r="L64" s="32">
        <v>22054084050</v>
      </c>
      <c r="M64" s="32">
        <v>7490376000</v>
      </c>
      <c r="N64" s="32">
        <v>2405144000</v>
      </c>
      <c r="O64" s="20">
        <f>SUM($F$64:$N$64)</f>
        <v>429020303408</v>
      </c>
    </row>
    <row r="65" spans="1:15" ht="22.5" customHeight="1" thickBot="1">
      <c r="A65" s="27" t="s">
        <v>1</v>
      </c>
      <c r="B65" s="31" t="s">
        <v>40</v>
      </c>
      <c r="E65" s="4" t="s">
        <v>41</v>
      </c>
      <c r="F65" s="32">
        <v>14039265490</v>
      </c>
      <c r="G65" s="32">
        <v>2426465000</v>
      </c>
      <c r="H65" s="32">
        <v>6244701000</v>
      </c>
      <c r="I65" s="32">
        <v>0</v>
      </c>
      <c r="J65" s="32">
        <v>3526620000</v>
      </c>
      <c r="K65" s="32">
        <v>18899893000</v>
      </c>
      <c r="L65" s="32">
        <v>1123658000</v>
      </c>
      <c r="M65" s="32">
        <v>3169512000</v>
      </c>
      <c r="N65" s="32">
        <v>0</v>
      </c>
      <c r="O65" s="20">
        <f>SUM($F$65:$N$65)</f>
        <v>49430114490</v>
      </c>
    </row>
    <row r="66" spans="1:15" ht="22.5" customHeight="1" thickBot="1">
      <c r="A66" s="27" t="s">
        <v>1</v>
      </c>
      <c r="B66" s="31" t="s">
        <v>42</v>
      </c>
      <c r="E66" s="4" t="s">
        <v>43</v>
      </c>
      <c r="F66" s="32">
        <v>414101000</v>
      </c>
      <c r="G66" s="32">
        <v>36853000</v>
      </c>
      <c r="H66" s="32">
        <v>436561800</v>
      </c>
      <c r="I66" s="32">
        <v>0</v>
      </c>
      <c r="J66" s="32">
        <v>1463704000</v>
      </c>
      <c r="K66" s="32">
        <v>210394000</v>
      </c>
      <c r="L66" s="32">
        <v>0</v>
      </c>
      <c r="M66" s="32">
        <v>0</v>
      </c>
      <c r="N66" s="32">
        <v>0</v>
      </c>
      <c r="O66" s="20">
        <f>SUM($F$66:$N$66)</f>
        <v>2561613800</v>
      </c>
    </row>
    <row r="67" spans="1:15" ht="22.5" customHeight="1" thickBot="1">
      <c r="A67" s="27" t="s">
        <v>5</v>
      </c>
      <c r="B67" s="31" t="s">
        <v>1</v>
      </c>
      <c r="E67" s="4" t="s">
        <v>44</v>
      </c>
      <c r="F67" s="32">
        <f aca="true" t="shared" si="4" ref="F67:N67">F66+F65+F64</f>
        <v>107135273000</v>
      </c>
      <c r="G67" s="32">
        <f t="shared" si="4"/>
        <v>18504727000</v>
      </c>
      <c r="H67" s="32">
        <f t="shared" si="4"/>
        <v>35419306886</v>
      </c>
      <c r="I67" s="32">
        <f t="shared" si="4"/>
        <v>55000000000</v>
      </c>
      <c r="J67" s="32">
        <f t="shared" si="4"/>
        <v>191070171762</v>
      </c>
      <c r="K67" s="32">
        <f t="shared" si="4"/>
        <v>37639779000</v>
      </c>
      <c r="L67" s="32">
        <f t="shared" si="4"/>
        <v>23177742050</v>
      </c>
      <c r="M67" s="32">
        <f t="shared" si="4"/>
        <v>10659888000</v>
      </c>
      <c r="N67" s="32">
        <f t="shared" si="4"/>
        <v>2405144000</v>
      </c>
      <c r="O67" s="20">
        <f>SUM($F$67:$N$67)</f>
        <v>481012031698</v>
      </c>
    </row>
    <row r="68" spans="1:15" ht="22.5" customHeight="1" thickBot="1">
      <c r="A68" s="7" t="s">
        <v>45</v>
      </c>
      <c r="B68" s="21" t="s">
        <v>1</v>
      </c>
      <c r="E68" s="4" t="s">
        <v>141</v>
      </c>
      <c r="F68" s="32">
        <v>0</v>
      </c>
      <c r="G68" s="32">
        <v>0</v>
      </c>
      <c r="H68" s="32">
        <v>0</v>
      </c>
      <c r="I68" s="32">
        <v>0</v>
      </c>
      <c r="J68" s="32">
        <v>24164719762</v>
      </c>
      <c r="K68" s="32">
        <v>0</v>
      </c>
      <c r="L68" s="32">
        <v>18583003050</v>
      </c>
      <c r="M68" s="32">
        <v>0</v>
      </c>
      <c r="N68" s="32">
        <v>0</v>
      </c>
      <c r="O68" s="20">
        <f>SUM($F$68:$N$68)</f>
        <v>42747722812</v>
      </c>
    </row>
    <row r="69" spans="1:15" ht="22.5" customHeight="1" thickBot="1">
      <c r="A69" s="7" t="s">
        <v>47</v>
      </c>
      <c r="B69" s="21" t="s">
        <v>1</v>
      </c>
      <c r="E69" s="4" t="s">
        <v>48</v>
      </c>
      <c r="F69" s="32">
        <v>0</v>
      </c>
      <c r="G69" s="32">
        <v>0</v>
      </c>
      <c r="H69" s="32">
        <v>0</v>
      </c>
      <c r="I69" s="32">
        <v>0</v>
      </c>
      <c r="J69" s="32">
        <v>1415390000</v>
      </c>
      <c r="K69" s="32">
        <v>0</v>
      </c>
      <c r="L69" s="32">
        <v>0</v>
      </c>
      <c r="M69" s="32">
        <v>0</v>
      </c>
      <c r="N69" s="32">
        <v>0</v>
      </c>
      <c r="O69" s="20">
        <f>SUM($F$69:$N$69)</f>
        <v>1415390000</v>
      </c>
    </row>
    <row r="70" spans="1:15" ht="36" customHeight="1" thickBot="1">
      <c r="A70" s="7" t="s">
        <v>5</v>
      </c>
      <c r="B70" s="21" t="s">
        <v>1</v>
      </c>
      <c r="E70" s="5" t="s">
        <v>142</v>
      </c>
      <c r="F70" s="32">
        <f aca="true" t="shared" si="5" ref="F70:N70">F67-F68</f>
        <v>107135273000</v>
      </c>
      <c r="G70" s="32">
        <f t="shared" si="5"/>
        <v>18504727000</v>
      </c>
      <c r="H70" s="32">
        <f t="shared" si="5"/>
        <v>35419306886</v>
      </c>
      <c r="I70" s="32">
        <f t="shared" si="5"/>
        <v>55000000000</v>
      </c>
      <c r="J70" s="32">
        <f t="shared" si="5"/>
        <v>166905452000</v>
      </c>
      <c r="K70" s="32">
        <f t="shared" si="5"/>
        <v>37639779000</v>
      </c>
      <c r="L70" s="32">
        <f t="shared" si="5"/>
        <v>4594739000</v>
      </c>
      <c r="M70" s="32">
        <f t="shared" si="5"/>
        <v>10659888000</v>
      </c>
      <c r="N70" s="32">
        <f t="shared" si="5"/>
        <v>2405144000</v>
      </c>
      <c r="O70" s="20">
        <f>SUM($F$70:$N$70)</f>
        <v>438264308886</v>
      </c>
    </row>
    <row r="71" spans="1:15" ht="31.5" customHeight="1" thickBot="1">
      <c r="A71" s="31" t="s">
        <v>5</v>
      </c>
      <c r="B71" s="21" t="s">
        <v>1</v>
      </c>
      <c r="E71" s="5" t="s">
        <v>49</v>
      </c>
      <c r="F71" s="32">
        <f aca="true" t="shared" si="6" ref="F71:N71">F67-(F68+F69)</f>
        <v>107135273000</v>
      </c>
      <c r="G71" s="32">
        <f t="shared" si="6"/>
        <v>18504727000</v>
      </c>
      <c r="H71" s="32">
        <f t="shared" si="6"/>
        <v>35419306886</v>
      </c>
      <c r="I71" s="32">
        <f>I67-(I68+I69)</f>
        <v>55000000000</v>
      </c>
      <c r="J71" s="32">
        <f t="shared" si="6"/>
        <v>165490062000</v>
      </c>
      <c r="K71" s="32">
        <f t="shared" si="6"/>
        <v>37639779000</v>
      </c>
      <c r="L71" s="32">
        <f t="shared" si="6"/>
        <v>4594739000</v>
      </c>
      <c r="M71" s="32">
        <f t="shared" si="6"/>
        <v>10659888000</v>
      </c>
      <c r="N71" s="32">
        <f t="shared" si="6"/>
        <v>2405144000</v>
      </c>
      <c r="O71" s="32">
        <f>SUM($F$71:$N$71)</f>
        <v>436848918886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E9">
      <selection activeCell="F25" sqref="F25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1.00390625" style="12" customWidth="1"/>
    <col min="7" max="8" width="19.75390625" style="12" bestFit="1" customWidth="1"/>
    <col min="9" max="9" width="18.875" style="12" bestFit="1" customWidth="1"/>
    <col min="10" max="10" width="20.75390625" style="12" bestFit="1" customWidth="1"/>
    <col min="11" max="11" width="20.00390625" style="12" customWidth="1"/>
    <col min="12" max="12" width="19.75390625" style="12" customWidth="1"/>
    <col min="13" max="13" width="20.25390625" style="12" customWidth="1"/>
    <col min="14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77</v>
      </c>
      <c r="C2" s="8" t="s">
        <v>138</v>
      </c>
      <c r="D2" s="9" t="s">
        <v>7</v>
      </c>
      <c r="E2" s="13" t="str">
        <f aca="true" t="shared" si="0" ref="E2:N2">ButceYil</f>
        <v>2013</v>
      </c>
      <c r="F2" s="13" t="str">
        <f t="shared" si="0"/>
        <v>2013</v>
      </c>
      <c r="G2" s="13" t="str">
        <f t="shared" si="0"/>
        <v>2013</v>
      </c>
      <c r="H2" s="13" t="str">
        <f t="shared" si="0"/>
        <v>2013</v>
      </c>
      <c r="I2" s="13" t="str">
        <f t="shared" si="0"/>
        <v>2013</v>
      </c>
      <c r="J2" s="13" t="str">
        <f t="shared" si="0"/>
        <v>2013</v>
      </c>
      <c r="K2" s="13" t="str">
        <f t="shared" si="0"/>
        <v>2013</v>
      </c>
      <c r="L2" s="13" t="str">
        <f t="shared" si="0"/>
        <v>2013</v>
      </c>
      <c r="M2" s="13" t="str">
        <f t="shared" si="0"/>
        <v>2013</v>
      </c>
      <c r="N2" s="13" t="str">
        <f t="shared" si="0"/>
        <v>2013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2013</v>
      </c>
      <c r="G3" s="13" t="str">
        <f t="shared" si="1"/>
        <v>2013</v>
      </c>
      <c r="H3" s="13" t="str">
        <f t="shared" si="1"/>
        <v>2013</v>
      </c>
      <c r="I3" s="13" t="str">
        <f t="shared" si="1"/>
        <v>2013</v>
      </c>
      <c r="J3" s="13" t="str">
        <f t="shared" si="1"/>
        <v>2013</v>
      </c>
      <c r="K3" s="13" t="str">
        <f t="shared" si="1"/>
        <v>2013</v>
      </c>
      <c r="L3" s="13" t="str">
        <f t="shared" si="1"/>
        <v>2013</v>
      </c>
      <c r="M3" s="13" t="str">
        <f t="shared" si="1"/>
        <v>2013</v>
      </c>
      <c r="N3" s="13" t="str">
        <f t="shared" si="1"/>
        <v>2013</v>
      </c>
      <c r="O3" s="12" t="s">
        <v>1</v>
      </c>
    </row>
    <row r="4" spans="1:15" ht="15" hidden="1">
      <c r="A4" s="1" t="s">
        <v>9</v>
      </c>
      <c r="B4" s="7" t="s">
        <v>62</v>
      </c>
      <c r="C4" s="8" t="s">
        <v>139</v>
      </c>
      <c r="D4" s="9" t="s">
        <v>10</v>
      </c>
      <c r="E4" s="14" t="s">
        <v>1</v>
      </c>
      <c r="F4" s="13" t="str">
        <f aca="true" t="shared" si="2" ref="F4:N4">Asama</f>
        <v>23</v>
      </c>
      <c r="G4" s="13" t="str">
        <f t="shared" si="2"/>
        <v>23</v>
      </c>
      <c r="H4" s="13" t="str">
        <f t="shared" si="2"/>
        <v>23</v>
      </c>
      <c r="I4" s="13" t="str">
        <f t="shared" si="2"/>
        <v>23</v>
      </c>
      <c r="J4" s="13" t="str">
        <f t="shared" si="2"/>
        <v>23</v>
      </c>
      <c r="K4" s="13" t="str">
        <f t="shared" si="2"/>
        <v>23</v>
      </c>
      <c r="L4" s="13" t="str">
        <f t="shared" si="2"/>
        <v>23</v>
      </c>
      <c r="M4" s="13" t="str">
        <f t="shared" si="2"/>
        <v>23</v>
      </c>
      <c r="N4" s="13" t="str">
        <f t="shared" si="2"/>
        <v>23</v>
      </c>
      <c r="O4" s="12" t="s">
        <v>1</v>
      </c>
    </row>
    <row r="5" spans="1:15" ht="15" hidden="1">
      <c r="A5" s="1" t="s">
        <v>11</v>
      </c>
      <c r="B5" s="15" t="s">
        <v>143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5" t="s">
        <v>144</v>
      </c>
      <c r="F9" s="35" t="s">
        <v>1</v>
      </c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35" t="s">
        <v>1</v>
      </c>
      <c r="M9" s="35" t="s">
        <v>1</v>
      </c>
      <c r="N9" s="35" t="s">
        <v>1</v>
      </c>
      <c r="O9" s="35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5" t="s">
        <v>146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6" t="s">
        <v>24</v>
      </c>
      <c r="F11" s="36" t="s">
        <v>1</v>
      </c>
      <c r="G11" s="36" t="s">
        <v>1</v>
      </c>
      <c r="H11" s="36" t="s">
        <v>1</v>
      </c>
      <c r="I11" s="36" t="s">
        <v>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 thickBo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92</v>
      </c>
      <c r="F16" s="22">
        <v>46615000</v>
      </c>
      <c r="G16" s="22">
        <v>4015000</v>
      </c>
      <c r="H16" s="22">
        <v>59462000</v>
      </c>
      <c r="I16" s="22">
        <v>0</v>
      </c>
      <c r="J16" s="22">
        <v>2563000</v>
      </c>
      <c r="K16" s="22">
        <v>64930000</v>
      </c>
      <c r="L16" s="22">
        <v>0</v>
      </c>
      <c r="M16" s="22">
        <v>0</v>
      </c>
      <c r="N16" s="22">
        <v>0</v>
      </c>
      <c r="O16" s="23">
        <f aca="true" t="shared" si="3" ref="O16:O61">N16+M16+L16+K16+J16+I16+H16+G16+F16</f>
        <v>177585000</v>
      </c>
    </row>
    <row r="17" spans="2:15" ht="16.5" customHeight="1">
      <c r="B17" s="21" t="s">
        <v>14</v>
      </c>
      <c r="C17" s="14" t="s">
        <v>1</v>
      </c>
      <c r="E17" s="3" t="s">
        <v>93</v>
      </c>
      <c r="F17" s="22">
        <v>446178146</v>
      </c>
      <c r="G17" s="22">
        <v>49574970</v>
      </c>
      <c r="H17" s="22">
        <v>110376593</v>
      </c>
      <c r="I17" s="22">
        <v>0</v>
      </c>
      <c r="J17" s="22">
        <v>88566291</v>
      </c>
      <c r="K17" s="22">
        <v>14289000</v>
      </c>
      <c r="L17" s="22">
        <v>0</v>
      </c>
      <c r="M17" s="22">
        <v>0</v>
      </c>
      <c r="N17" s="22">
        <v>0</v>
      </c>
      <c r="O17" s="23">
        <f t="shared" si="3"/>
        <v>708985000</v>
      </c>
    </row>
    <row r="18" spans="2:15" ht="16.5" customHeight="1">
      <c r="B18" s="21" t="s">
        <v>15</v>
      </c>
      <c r="C18" s="14" t="s">
        <v>1</v>
      </c>
      <c r="E18" s="3" t="s">
        <v>94</v>
      </c>
      <c r="F18" s="22">
        <v>15542000</v>
      </c>
      <c r="G18" s="22">
        <v>1888000</v>
      </c>
      <c r="H18" s="22">
        <v>17569000</v>
      </c>
      <c r="I18" s="22">
        <v>0</v>
      </c>
      <c r="J18" s="22">
        <v>106000</v>
      </c>
      <c r="K18" s="22">
        <v>8252000</v>
      </c>
      <c r="L18" s="22">
        <v>0</v>
      </c>
      <c r="M18" s="22">
        <v>0</v>
      </c>
      <c r="N18" s="22">
        <v>0</v>
      </c>
      <c r="O18" s="23">
        <f t="shared" si="3"/>
        <v>43357000</v>
      </c>
    </row>
    <row r="19" spans="2:15" ht="16.5" customHeight="1">
      <c r="B19" s="21" t="s">
        <v>16</v>
      </c>
      <c r="C19" s="14" t="s">
        <v>1</v>
      </c>
      <c r="E19" s="3" t="s">
        <v>95</v>
      </c>
      <c r="F19" s="22">
        <v>104539000</v>
      </c>
      <c r="G19" s="22">
        <v>14872000</v>
      </c>
      <c r="H19" s="22">
        <v>28130000</v>
      </c>
      <c r="I19" s="22">
        <v>0</v>
      </c>
      <c r="J19" s="22">
        <v>1756000</v>
      </c>
      <c r="K19" s="22">
        <v>19685000</v>
      </c>
      <c r="L19" s="22">
        <v>0</v>
      </c>
      <c r="M19" s="22">
        <v>0</v>
      </c>
      <c r="N19" s="22">
        <v>0</v>
      </c>
      <c r="O19" s="23">
        <f t="shared" si="3"/>
        <v>168982000</v>
      </c>
    </row>
    <row r="20" spans="2:15" ht="16.5" customHeight="1">
      <c r="B20" s="21" t="s">
        <v>17</v>
      </c>
      <c r="C20" s="14" t="s">
        <v>1</v>
      </c>
      <c r="E20" s="3" t="s">
        <v>96</v>
      </c>
      <c r="F20" s="22">
        <v>74376000</v>
      </c>
      <c r="G20" s="22">
        <v>9748000</v>
      </c>
      <c r="H20" s="22">
        <v>17518000</v>
      </c>
      <c r="I20" s="22">
        <v>0</v>
      </c>
      <c r="J20" s="22">
        <v>440000</v>
      </c>
      <c r="K20" s="22">
        <v>4159000</v>
      </c>
      <c r="L20" s="22">
        <v>0</v>
      </c>
      <c r="M20" s="22">
        <v>0</v>
      </c>
      <c r="N20" s="22">
        <v>0</v>
      </c>
      <c r="O20" s="23">
        <f t="shared" si="3"/>
        <v>106241000</v>
      </c>
    </row>
    <row r="21" spans="2:15" ht="16.5" customHeight="1">
      <c r="B21" s="21" t="s">
        <v>18</v>
      </c>
      <c r="C21" s="14" t="s">
        <v>1</v>
      </c>
      <c r="E21" s="3" t="s">
        <v>97</v>
      </c>
      <c r="F21" s="22">
        <v>125292070</v>
      </c>
      <c r="G21" s="22">
        <v>17136500</v>
      </c>
      <c r="H21" s="22">
        <v>45553900</v>
      </c>
      <c r="I21" s="22">
        <v>0</v>
      </c>
      <c r="J21" s="22">
        <v>694600</v>
      </c>
      <c r="K21" s="22">
        <v>4603000</v>
      </c>
      <c r="L21" s="22">
        <v>0</v>
      </c>
      <c r="M21" s="22">
        <v>0</v>
      </c>
      <c r="N21" s="22">
        <v>0</v>
      </c>
      <c r="O21" s="23">
        <f t="shared" si="3"/>
        <v>193280070</v>
      </c>
    </row>
    <row r="22" spans="2:15" ht="16.5" customHeight="1">
      <c r="B22" s="21" t="s">
        <v>19</v>
      </c>
      <c r="C22" s="14" t="s">
        <v>1</v>
      </c>
      <c r="E22" s="3" t="s">
        <v>98</v>
      </c>
      <c r="F22" s="22">
        <v>106990000</v>
      </c>
      <c r="G22" s="22">
        <v>14369000</v>
      </c>
      <c r="H22" s="22">
        <v>393643000</v>
      </c>
      <c r="I22" s="22">
        <v>0</v>
      </c>
      <c r="J22" s="22">
        <v>76035000</v>
      </c>
      <c r="K22" s="22">
        <v>40700000</v>
      </c>
      <c r="L22" s="22">
        <v>0</v>
      </c>
      <c r="M22" s="22">
        <v>0</v>
      </c>
      <c r="N22" s="22">
        <v>0</v>
      </c>
      <c r="O22" s="23">
        <f t="shared" si="3"/>
        <v>631737000</v>
      </c>
    </row>
    <row r="23" spans="2:15" ht="16.5" customHeight="1">
      <c r="B23" s="21" t="s">
        <v>55</v>
      </c>
      <c r="C23" s="14" t="s">
        <v>1</v>
      </c>
      <c r="E23" s="3" t="s">
        <v>99</v>
      </c>
      <c r="F23" s="22">
        <v>657040000</v>
      </c>
      <c r="G23" s="22">
        <v>72191000</v>
      </c>
      <c r="H23" s="22">
        <v>202955000</v>
      </c>
      <c r="I23" s="22">
        <v>0</v>
      </c>
      <c r="J23" s="22">
        <v>0</v>
      </c>
      <c r="K23" s="22">
        <v>137860000</v>
      </c>
      <c r="L23" s="22">
        <v>0</v>
      </c>
      <c r="M23" s="22">
        <v>0</v>
      </c>
      <c r="N23" s="22">
        <v>0</v>
      </c>
      <c r="O23" s="23">
        <f t="shared" si="3"/>
        <v>1070046000</v>
      </c>
    </row>
    <row r="24" spans="2:15" ht="16.5" customHeight="1">
      <c r="B24" s="21" t="s">
        <v>56</v>
      </c>
      <c r="C24" s="14" t="s">
        <v>1</v>
      </c>
      <c r="E24" s="3" t="s">
        <v>100</v>
      </c>
      <c r="F24" s="22">
        <v>14656000</v>
      </c>
      <c r="G24" s="22">
        <v>1989000</v>
      </c>
      <c r="H24" s="22">
        <v>2286000</v>
      </c>
      <c r="I24" s="22">
        <v>0</v>
      </c>
      <c r="J24" s="22">
        <v>86000</v>
      </c>
      <c r="K24" s="22">
        <v>582000</v>
      </c>
      <c r="L24" s="22">
        <v>0</v>
      </c>
      <c r="M24" s="22">
        <v>0</v>
      </c>
      <c r="N24" s="22">
        <v>0</v>
      </c>
      <c r="O24" s="23">
        <f t="shared" si="3"/>
        <v>19599000</v>
      </c>
    </row>
    <row r="25" spans="2:15" ht="16.5" customHeight="1">
      <c r="B25" s="21" t="s">
        <v>57</v>
      </c>
      <c r="C25" s="14" t="s">
        <v>1</v>
      </c>
      <c r="E25" s="3" t="s">
        <v>101</v>
      </c>
      <c r="F25" s="22">
        <v>23110000</v>
      </c>
      <c r="G25" s="22">
        <v>3060000</v>
      </c>
      <c r="H25" s="22">
        <v>144981000</v>
      </c>
      <c r="I25" s="22">
        <v>0</v>
      </c>
      <c r="J25" s="22">
        <v>172000</v>
      </c>
      <c r="K25" s="22">
        <v>2340000</v>
      </c>
      <c r="L25" s="22">
        <v>0</v>
      </c>
      <c r="M25" s="22">
        <v>0</v>
      </c>
      <c r="N25" s="22">
        <v>0</v>
      </c>
      <c r="O25" s="23">
        <f t="shared" si="3"/>
        <v>173663000</v>
      </c>
    </row>
    <row r="26" spans="2:15" ht="16.5" customHeight="1">
      <c r="B26" s="21" t="s">
        <v>58</v>
      </c>
      <c r="C26" s="14" t="s">
        <v>1</v>
      </c>
      <c r="E26" s="3" t="s">
        <v>102</v>
      </c>
      <c r="F26" s="22">
        <v>98784000</v>
      </c>
      <c r="G26" s="22">
        <v>12242000</v>
      </c>
      <c r="H26" s="22">
        <v>749196000</v>
      </c>
      <c r="I26" s="22">
        <v>57500000000</v>
      </c>
      <c r="J26" s="22">
        <v>11283661000</v>
      </c>
      <c r="K26" s="22">
        <v>32650000</v>
      </c>
      <c r="L26" s="22">
        <v>472318000</v>
      </c>
      <c r="M26" s="22">
        <v>5739795000</v>
      </c>
      <c r="N26" s="22">
        <v>0</v>
      </c>
      <c r="O26" s="23">
        <f t="shared" si="3"/>
        <v>75888646000</v>
      </c>
    </row>
    <row r="27" spans="2:15" ht="16.5" customHeight="1">
      <c r="B27" s="21" t="s">
        <v>59</v>
      </c>
      <c r="C27" s="14" t="s">
        <v>1</v>
      </c>
      <c r="E27" s="3" t="s">
        <v>103</v>
      </c>
      <c r="F27" s="22">
        <v>4510952000</v>
      </c>
      <c r="G27" s="22">
        <v>765327000</v>
      </c>
      <c r="H27" s="22">
        <v>156592000</v>
      </c>
      <c r="I27" s="22">
        <v>0</v>
      </c>
      <c r="J27" s="22">
        <v>24915000</v>
      </c>
      <c r="K27" s="22">
        <v>70000000</v>
      </c>
      <c r="L27" s="22">
        <v>0</v>
      </c>
      <c r="M27" s="22">
        <v>0</v>
      </c>
      <c r="N27" s="22">
        <v>0</v>
      </c>
      <c r="O27" s="23">
        <f t="shared" si="3"/>
        <v>5527786000</v>
      </c>
    </row>
    <row r="28" spans="2:15" ht="16.5" customHeight="1">
      <c r="B28" s="21" t="s">
        <v>60</v>
      </c>
      <c r="C28" s="14" t="s">
        <v>1</v>
      </c>
      <c r="E28" s="3" t="s">
        <v>104</v>
      </c>
      <c r="F28" s="22">
        <v>14330000</v>
      </c>
      <c r="G28" s="22">
        <v>2257000</v>
      </c>
      <c r="H28" s="22">
        <v>44382000</v>
      </c>
      <c r="I28" s="22">
        <v>0</v>
      </c>
      <c r="J28" s="22">
        <v>306890000</v>
      </c>
      <c r="K28" s="22">
        <v>598115000</v>
      </c>
      <c r="L28" s="22">
        <v>26930000</v>
      </c>
      <c r="M28" s="22">
        <v>126743000</v>
      </c>
      <c r="N28" s="22">
        <v>0</v>
      </c>
      <c r="O28" s="23">
        <f t="shared" si="3"/>
        <v>1119647000</v>
      </c>
    </row>
    <row r="29" spans="2:15" ht="16.5" customHeight="1">
      <c r="B29" s="21" t="s">
        <v>61</v>
      </c>
      <c r="C29" s="14" t="s">
        <v>1</v>
      </c>
      <c r="E29" s="3" t="s">
        <v>105</v>
      </c>
      <c r="F29" s="22">
        <v>1851000</v>
      </c>
      <c r="G29" s="22">
        <v>165000</v>
      </c>
      <c r="H29" s="22">
        <v>17606000</v>
      </c>
      <c r="I29" s="22">
        <v>0</v>
      </c>
      <c r="J29" s="22">
        <v>22000</v>
      </c>
      <c r="K29" s="22">
        <v>2930000</v>
      </c>
      <c r="L29" s="22">
        <v>0</v>
      </c>
      <c r="M29" s="22">
        <v>0</v>
      </c>
      <c r="N29" s="22">
        <v>0</v>
      </c>
      <c r="O29" s="23">
        <f t="shared" si="3"/>
        <v>22574000</v>
      </c>
    </row>
    <row r="30" spans="2:15" ht="16.5" customHeight="1">
      <c r="B30" s="21" t="s">
        <v>20</v>
      </c>
      <c r="C30" s="14" t="s">
        <v>1</v>
      </c>
      <c r="E30" s="3" t="s">
        <v>106</v>
      </c>
      <c r="F30" s="22">
        <v>4714660000</v>
      </c>
      <c r="G30" s="22">
        <v>716000000</v>
      </c>
      <c r="H30" s="22">
        <v>1065288000</v>
      </c>
      <c r="I30" s="22">
        <v>0</v>
      </c>
      <c r="J30" s="22">
        <v>458555000</v>
      </c>
      <c r="K30" s="22">
        <v>642433000</v>
      </c>
      <c r="L30" s="22">
        <v>587000000</v>
      </c>
      <c r="M30" s="22">
        <v>0</v>
      </c>
      <c r="N30" s="22">
        <v>0</v>
      </c>
      <c r="O30" s="23">
        <f t="shared" si="3"/>
        <v>8183936000</v>
      </c>
    </row>
    <row r="31" spans="2:15" ht="16.5" customHeight="1">
      <c r="B31" s="21" t="s">
        <v>21</v>
      </c>
      <c r="C31" s="14" t="s">
        <v>1</v>
      </c>
      <c r="E31" s="3" t="s">
        <v>107</v>
      </c>
      <c r="F31" s="22">
        <v>11494593000</v>
      </c>
      <c r="G31" s="22">
        <v>2190058000</v>
      </c>
      <c r="H31" s="22">
        <v>9660542902</v>
      </c>
      <c r="I31" s="22">
        <v>0</v>
      </c>
      <c r="J31" s="22">
        <v>246128000</v>
      </c>
      <c r="K31" s="22">
        <v>498950000</v>
      </c>
      <c r="L31" s="22">
        <v>0</v>
      </c>
      <c r="M31" s="22">
        <v>0</v>
      </c>
      <c r="N31" s="22">
        <v>0</v>
      </c>
      <c r="O31" s="23">
        <f t="shared" si="3"/>
        <v>24090271902</v>
      </c>
    </row>
    <row r="32" spans="2:15" ht="16.5" customHeight="1">
      <c r="B32" s="21" t="s">
        <v>62</v>
      </c>
      <c r="C32" s="14" t="s">
        <v>1</v>
      </c>
      <c r="E32" s="3" t="s">
        <v>108</v>
      </c>
      <c r="F32" s="22">
        <v>1985931000</v>
      </c>
      <c r="G32" s="22">
        <v>170645000</v>
      </c>
      <c r="H32" s="22">
        <v>190688000</v>
      </c>
      <c r="I32" s="22">
        <v>0</v>
      </c>
      <c r="J32" s="22">
        <v>68298000</v>
      </c>
      <c r="K32" s="22">
        <v>395955000</v>
      </c>
      <c r="L32" s="22">
        <v>118203000</v>
      </c>
      <c r="M32" s="22">
        <v>0</v>
      </c>
      <c r="N32" s="22">
        <v>0</v>
      </c>
      <c r="O32" s="23">
        <f t="shared" si="3"/>
        <v>2929720000</v>
      </c>
    </row>
    <row r="33" spans="2:15" ht="16.5" customHeight="1">
      <c r="B33" s="21" t="s">
        <v>63</v>
      </c>
      <c r="C33" s="14" t="s">
        <v>1</v>
      </c>
      <c r="E33" s="3" t="s">
        <v>109</v>
      </c>
      <c r="F33" s="22">
        <v>4120566000</v>
      </c>
      <c r="G33" s="22">
        <v>628504000</v>
      </c>
      <c r="H33" s="22">
        <v>1883066000</v>
      </c>
      <c r="I33" s="22">
        <v>0</v>
      </c>
      <c r="J33" s="22">
        <v>5933000</v>
      </c>
      <c r="K33" s="22">
        <v>227107000</v>
      </c>
      <c r="L33" s="22">
        <v>0</v>
      </c>
      <c r="M33" s="22">
        <v>0</v>
      </c>
      <c r="N33" s="22">
        <v>0</v>
      </c>
      <c r="O33" s="23">
        <f t="shared" si="3"/>
        <v>6865176000</v>
      </c>
    </row>
    <row r="34" spans="2:15" ht="16.5" customHeight="1">
      <c r="B34" s="21" t="s">
        <v>64</v>
      </c>
      <c r="C34" s="14" t="s">
        <v>1</v>
      </c>
      <c r="E34" s="3" t="s">
        <v>110</v>
      </c>
      <c r="F34" s="22">
        <v>12640441000</v>
      </c>
      <c r="G34" s="22">
        <v>2514098000</v>
      </c>
      <c r="H34" s="22">
        <v>1560387000</v>
      </c>
      <c r="I34" s="22">
        <v>0</v>
      </c>
      <c r="J34" s="22">
        <v>4205000</v>
      </c>
      <c r="K34" s="22">
        <v>933850000</v>
      </c>
      <c r="L34" s="22">
        <v>0</v>
      </c>
      <c r="M34" s="22">
        <v>0</v>
      </c>
      <c r="N34" s="22">
        <v>0</v>
      </c>
      <c r="O34" s="23">
        <f t="shared" si="3"/>
        <v>17652981000</v>
      </c>
    </row>
    <row r="35" spans="2:15" ht="16.5" customHeight="1">
      <c r="B35" s="21" t="s">
        <v>65</v>
      </c>
      <c r="C35" s="14" t="s">
        <v>1</v>
      </c>
      <c r="E35" s="3" t="s">
        <v>111</v>
      </c>
      <c r="F35" s="22">
        <v>197382000</v>
      </c>
      <c r="G35" s="22">
        <v>33931000</v>
      </c>
      <c r="H35" s="22">
        <v>204208000</v>
      </c>
      <c r="I35" s="22">
        <v>0</v>
      </c>
      <c r="J35" s="22">
        <v>2652000</v>
      </c>
      <c r="K35" s="22">
        <v>53780000</v>
      </c>
      <c r="L35" s="22">
        <v>0</v>
      </c>
      <c r="M35" s="22">
        <v>0</v>
      </c>
      <c r="N35" s="22">
        <v>0</v>
      </c>
      <c r="O35" s="23">
        <f t="shared" si="3"/>
        <v>491953000</v>
      </c>
    </row>
    <row r="36" spans="2:15" ht="16.5" customHeight="1">
      <c r="B36" s="21" t="s">
        <v>66</v>
      </c>
      <c r="C36" s="14" t="s">
        <v>1</v>
      </c>
      <c r="E36" s="3" t="s">
        <v>112</v>
      </c>
      <c r="F36" s="22">
        <v>684719000</v>
      </c>
      <c r="G36" s="22">
        <v>63408000</v>
      </c>
      <c r="H36" s="22">
        <v>321981000</v>
      </c>
      <c r="I36" s="22">
        <v>0</v>
      </c>
      <c r="J36" s="22">
        <v>441429000</v>
      </c>
      <c r="K36" s="22">
        <v>300000000</v>
      </c>
      <c r="L36" s="22">
        <v>0</v>
      </c>
      <c r="M36" s="22">
        <v>501000</v>
      </c>
      <c r="N36" s="22">
        <v>0</v>
      </c>
      <c r="O36" s="23">
        <f t="shared" si="3"/>
        <v>1812038000</v>
      </c>
    </row>
    <row r="37" spans="2:15" ht="16.5" customHeight="1">
      <c r="B37" s="21" t="s">
        <v>67</v>
      </c>
      <c r="C37" s="14" t="s">
        <v>1</v>
      </c>
      <c r="E37" s="3" t="s">
        <v>113</v>
      </c>
      <c r="F37" s="22">
        <v>1300135000</v>
      </c>
      <c r="G37" s="22">
        <v>209389000</v>
      </c>
      <c r="H37" s="22">
        <v>579670364</v>
      </c>
      <c r="I37" s="22">
        <v>0</v>
      </c>
      <c r="J37" s="22">
        <v>110321322423</v>
      </c>
      <c r="K37" s="22">
        <v>60580000</v>
      </c>
      <c r="L37" s="22">
        <v>4703279000</v>
      </c>
      <c r="M37" s="22">
        <v>0</v>
      </c>
      <c r="N37" s="22">
        <v>2525912000</v>
      </c>
      <c r="O37" s="23">
        <f t="shared" si="3"/>
        <v>119700287787</v>
      </c>
    </row>
    <row r="38" spans="2:15" ht="16.5" customHeight="1">
      <c r="B38" s="21" t="s">
        <v>68</v>
      </c>
      <c r="C38" s="14" t="s">
        <v>1</v>
      </c>
      <c r="E38" s="3" t="s">
        <v>114</v>
      </c>
      <c r="F38" s="22">
        <v>1772530000</v>
      </c>
      <c r="G38" s="22">
        <v>297429000</v>
      </c>
      <c r="H38" s="22">
        <v>228226000</v>
      </c>
      <c r="I38" s="22">
        <v>0</v>
      </c>
      <c r="J38" s="22">
        <v>12718000</v>
      </c>
      <c r="K38" s="22">
        <v>118000000</v>
      </c>
      <c r="L38" s="22">
        <v>0</v>
      </c>
      <c r="M38" s="22">
        <v>0</v>
      </c>
      <c r="N38" s="22">
        <v>0</v>
      </c>
      <c r="O38" s="23">
        <f t="shared" si="3"/>
        <v>2428903000</v>
      </c>
    </row>
    <row r="39" spans="2:15" ht="16.5" customHeight="1">
      <c r="B39" s="21" t="s">
        <v>69</v>
      </c>
      <c r="C39" s="14" t="s">
        <v>1</v>
      </c>
      <c r="E39" s="3" t="s">
        <v>115</v>
      </c>
      <c r="F39" s="22">
        <v>39751379000</v>
      </c>
      <c r="G39" s="22">
        <v>6279617000</v>
      </c>
      <c r="H39" s="22">
        <v>4464708000</v>
      </c>
      <c r="I39" s="22">
        <v>0</v>
      </c>
      <c r="J39" s="22">
        <v>1764665000</v>
      </c>
      <c r="K39" s="22">
        <v>6692500000</v>
      </c>
      <c r="L39" s="22">
        <v>30108000</v>
      </c>
      <c r="M39" s="22">
        <v>0</v>
      </c>
      <c r="N39" s="22">
        <v>0</v>
      </c>
      <c r="O39" s="23">
        <f t="shared" si="3"/>
        <v>58982977000</v>
      </c>
    </row>
    <row r="40" spans="2:15" ht="16.5" customHeight="1">
      <c r="B40" s="21" t="s">
        <v>70</v>
      </c>
      <c r="C40" s="14" t="s">
        <v>1</v>
      </c>
      <c r="E40" s="3" t="s">
        <v>116</v>
      </c>
      <c r="F40" s="22">
        <v>1270532000</v>
      </c>
      <c r="G40" s="22">
        <v>281615000</v>
      </c>
      <c r="H40" s="22">
        <v>189511000</v>
      </c>
      <c r="I40" s="22">
        <v>0</v>
      </c>
      <c r="J40" s="22">
        <v>25914000</v>
      </c>
      <c r="K40" s="22">
        <v>1050000000</v>
      </c>
      <c r="L40" s="22">
        <v>18455000</v>
      </c>
      <c r="M40" s="22">
        <v>0</v>
      </c>
      <c r="N40" s="22">
        <v>0</v>
      </c>
      <c r="O40" s="23">
        <f t="shared" si="3"/>
        <v>2836027000</v>
      </c>
    </row>
    <row r="41" spans="2:15" ht="16.5" customHeight="1">
      <c r="B41" s="21" t="s">
        <v>71</v>
      </c>
      <c r="C41" s="14" t="s">
        <v>1</v>
      </c>
      <c r="E41" s="3" t="s">
        <v>117</v>
      </c>
      <c r="F41" s="22">
        <v>7253158000</v>
      </c>
      <c r="G41" s="22">
        <v>1726958000</v>
      </c>
      <c r="H41" s="22">
        <v>253824000</v>
      </c>
      <c r="I41" s="22">
        <v>0</v>
      </c>
      <c r="J41" s="22">
        <v>497000</v>
      </c>
      <c r="K41" s="22">
        <v>604000000</v>
      </c>
      <c r="L41" s="22">
        <v>0</v>
      </c>
      <c r="M41" s="22">
        <v>0</v>
      </c>
      <c r="N41" s="22">
        <v>0</v>
      </c>
      <c r="O41" s="23">
        <f t="shared" si="3"/>
        <v>9838437000</v>
      </c>
    </row>
    <row r="42" spans="2:15" ht="16.5" customHeight="1">
      <c r="B42" s="21" t="s">
        <v>72</v>
      </c>
      <c r="C42" s="14" t="s">
        <v>1</v>
      </c>
      <c r="E42" s="3" t="s">
        <v>118</v>
      </c>
      <c r="F42" s="22">
        <v>1402699000</v>
      </c>
      <c r="G42" s="22">
        <v>329032000</v>
      </c>
      <c r="H42" s="22">
        <v>5578814000</v>
      </c>
      <c r="I42" s="22">
        <v>0</v>
      </c>
      <c r="J42" s="22">
        <v>13463000</v>
      </c>
      <c r="K42" s="22">
        <v>60000000</v>
      </c>
      <c r="L42" s="22">
        <v>780000</v>
      </c>
      <c r="M42" s="22">
        <v>0</v>
      </c>
      <c r="N42" s="22">
        <v>0</v>
      </c>
      <c r="O42" s="23">
        <f t="shared" si="3"/>
        <v>7384788000</v>
      </c>
    </row>
    <row r="43" spans="2:15" ht="16.5" customHeight="1">
      <c r="B43" s="21" t="s">
        <v>73</v>
      </c>
      <c r="C43" s="14" t="s">
        <v>1</v>
      </c>
      <c r="E43" s="3" t="s">
        <v>119</v>
      </c>
      <c r="F43" s="22">
        <v>139291000</v>
      </c>
      <c r="G43" s="22">
        <v>18714000</v>
      </c>
      <c r="H43" s="22">
        <v>36950000</v>
      </c>
      <c r="I43" s="22">
        <v>0</v>
      </c>
      <c r="J43" s="22">
        <v>35783638000</v>
      </c>
      <c r="K43" s="22">
        <v>38180000</v>
      </c>
      <c r="L43" s="22">
        <v>106049000</v>
      </c>
      <c r="M43" s="22">
        <v>0</v>
      </c>
      <c r="N43" s="22">
        <v>0</v>
      </c>
      <c r="O43" s="23">
        <f t="shared" si="3"/>
        <v>36122822000</v>
      </c>
    </row>
    <row r="44" spans="2:15" ht="16.5" customHeight="1">
      <c r="B44" s="21" t="s">
        <v>74</v>
      </c>
      <c r="C44" s="14" t="s">
        <v>1</v>
      </c>
      <c r="E44" s="3" t="s">
        <v>120</v>
      </c>
      <c r="F44" s="22">
        <v>14496000</v>
      </c>
      <c r="G44" s="22">
        <v>1940000</v>
      </c>
      <c r="H44" s="22">
        <v>2732000</v>
      </c>
      <c r="I44" s="22">
        <v>0</v>
      </c>
      <c r="J44" s="22">
        <v>104000</v>
      </c>
      <c r="K44" s="22">
        <v>1000000</v>
      </c>
      <c r="L44" s="22">
        <v>0</v>
      </c>
      <c r="M44" s="22">
        <v>0</v>
      </c>
      <c r="N44" s="22">
        <v>0</v>
      </c>
      <c r="O44" s="23">
        <f t="shared" si="3"/>
        <v>20272000</v>
      </c>
    </row>
    <row r="45" spans="2:15" ht="16.5" customHeight="1">
      <c r="B45" s="21" t="s">
        <v>75</v>
      </c>
      <c r="C45" s="14" t="s">
        <v>1</v>
      </c>
      <c r="E45" s="3" t="s">
        <v>121</v>
      </c>
      <c r="F45" s="22">
        <v>71446000</v>
      </c>
      <c r="G45" s="22">
        <v>11819000</v>
      </c>
      <c r="H45" s="22">
        <v>34800000</v>
      </c>
      <c r="I45" s="22">
        <v>0</v>
      </c>
      <c r="J45" s="22">
        <v>244763000</v>
      </c>
      <c r="K45" s="22">
        <v>75450000</v>
      </c>
      <c r="L45" s="22">
        <v>170599000</v>
      </c>
      <c r="M45" s="22">
        <v>37503000</v>
      </c>
      <c r="N45" s="22">
        <v>0</v>
      </c>
      <c r="O45" s="23">
        <f t="shared" si="3"/>
        <v>646380000</v>
      </c>
    </row>
    <row r="46" spans="2:15" ht="16.5" customHeight="1">
      <c r="B46" s="21" t="s">
        <v>76</v>
      </c>
      <c r="C46" s="14" t="s">
        <v>1</v>
      </c>
      <c r="E46" s="3" t="s">
        <v>122</v>
      </c>
      <c r="F46" s="22">
        <v>598656000</v>
      </c>
      <c r="G46" s="22">
        <v>98157000</v>
      </c>
      <c r="H46" s="22">
        <v>297859000</v>
      </c>
      <c r="I46" s="22">
        <v>0</v>
      </c>
      <c r="J46" s="22">
        <v>610131000</v>
      </c>
      <c r="K46" s="22">
        <v>362751000</v>
      </c>
      <c r="L46" s="22">
        <v>195979000</v>
      </c>
      <c r="M46" s="22">
        <v>14496000</v>
      </c>
      <c r="N46" s="22">
        <v>0</v>
      </c>
      <c r="O46" s="23">
        <f t="shared" si="3"/>
        <v>2178029000</v>
      </c>
    </row>
    <row r="47" spans="2:15" ht="16.5" customHeight="1">
      <c r="B47" s="21" t="s">
        <v>77</v>
      </c>
      <c r="C47" s="14" t="s">
        <v>1</v>
      </c>
      <c r="E47" s="3" t="s">
        <v>123</v>
      </c>
      <c r="F47" s="22">
        <v>29293000</v>
      </c>
      <c r="G47" s="22">
        <v>3318000</v>
      </c>
      <c r="H47" s="22">
        <v>22824000</v>
      </c>
      <c r="I47" s="22">
        <v>0</v>
      </c>
      <c r="J47" s="22">
        <v>212000</v>
      </c>
      <c r="K47" s="22">
        <v>2226000</v>
      </c>
      <c r="L47" s="22">
        <v>0</v>
      </c>
      <c r="M47" s="22">
        <v>0</v>
      </c>
      <c r="N47" s="22">
        <v>0</v>
      </c>
      <c r="O47" s="23">
        <f t="shared" si="3"/>
        <v>57873000</v>
      </c>
    </row>
    <row r="48" spans="2:15" ht="16.5" customHeight="1">
      <c r="B48" s="21" t="s">
        <v>78</v>
      </c>
      <c r="C48" s="14" t="s">
        <v>1</v>
      </c>
      <c r="E48" s="3" t="s">
        <v>124</v>
      </c>
      <c r="F48" s="22">
        <v>496812000</v>
      </c>
      <c r="G48" s="22">
        <v>82438000</v>
      </c>
      <c r="H48" s="22">
        <v>1175431000</v>
      </c>
      <c r="I48" s="22">
        <v>0</v>
      </c>
      <c r="J48" s="22">
        <v>15680320000</v>
      </c>
      <c r="K48" s="22">
        <v>212000000</v>
      </c>
      <c r="L48" s="22">
        <v>10500000</v>
      </c>
      <c r="M48" s="22">
        <v>0</v>
      </c>
      <c r="N48" s="22">
        <v>0</v>
      </c>
      <c r="O48" s="23">
        <f t="shared" si="3"/>
        <v>17657501000</v>
      </c>
    </row>
    <row r="49" spans="2:15" ht="16.5" customHeight="1">
      <c r="B49" s="21" t="s">
        <v>79</v>
      </c>
      <c r="C49" s="14" t="s">
        <v>1</v>
      </c>
      <c r="E49" s="3" t="s">
        <v>125</v>
      </c>
      <c r="F49" s="22">
        <v>21669000</v>
      </c>
      <c r="G49" s="22">
        <v>2174000</v>
      </c>
      <c r="H49" s="22">
        <v>23705000</v>
      </c>
      <c r="I49" s="22">
        <v>0</v>
      </c>
      <c r="J49" s="22">
        <v>182824000</v>
      </c>
      <c r="K49" s="22">
        <v>4500000</v>
      </c>
      <c r="L49" s="22">
        <v>3897000</v>
      </c>
      <c r="M49" s="22">
        <v>0</v>
      </c>
      <c r="N49" s="22">
        <v>0</v>
      </c>
      <c r="O49" s="23">
        <f t="shared" si="3"/>
        <v>238769000</v>
      </c>
    </row>
    <row r="50" spans="2:15" ht="16.5" customHeight="1">
      <c r="B50" s="21" t="s">
        <v>80</v>
      </c>
      <c r="C50" s="14" t="s">
        <v>1</v>
      </c>
      <c r="E50" s="3" t="s">
        <v>126</v>
      </c>
      <c r="F50" s="22">
        <v>168304000</v>
      </c>
      <c r="G50" s="22">
        <v>26816000</v>
      </c>
      <c r="H50" s="22">
        <v>35454000</v>
      </c>
      <c r="I50" s="22">
        <v>0</v>
      </c>
      <c r="J50" s="22">
        <v>1032936000</v>
      </c>
      <c r="K50" s="22">
        <v>21200000</v>
      </c>
      <c r="L50" s="22">
        <v>1273704000</v>
      </c>
      <c r="M50" s="22">
        <v>213257000</v>
      </c>
      <c r="N50" s="22">
        <v>0</v>
      </c>
      <c r="O50" s="23">
        <f t="shared" si="3"/>
        <v>2771671000</v>
      </c>
    </row>
    <row r="51" spans="2:15" ht="16.5" customHeight="1">
      <c r="B51" s="21" t="s">
        <v>81</v>
      </c>
      <c r="C51" s="14" t="s">
        <v>1</v>
      </c>
      <c r="E51" s="3" t="s">
        <v>127</v>
      </c>
      <c r="F51" s="22">
        <v>668131000</v>
      </c>
      <c r="G51" s="22">
        <v>108510000</v>
      </c>
      <c r="H51" s="22">
        <v>75383000</v>
      </c>
      <c r="I51" s="22">
        <v>0</v>
      </c>
      <c r="J51" s="22">
        <v>380721000</v>
      </c>
      <c r="K51" s="22">
        <v>178687000</v>
      </c>
      <c r="L51" s="22">
        <v>152850000</v>
      </c>
      <c r="M51" s="22">
        <v>25658000</v>
      </c>
      <c r="N51" s="22">
        <v>0</v>
      </c>
      <c r="O51" s="23">
        <f t="shared" si="3"/>
        <v>1589940000</v>
      </c>
    </row>
    <row r="52" spans="2:15" ht="16.5" customHeight="1">
      <c r="B52" s="21" t="s">
        <v>82</v>
      </c>
      <c r="C52" s="14" t="s">
        <v>1</v>
      </c>
      <c r="E52" s="3" t="s">
        <v>128</v>
      </c>
      <c r="F52" s="22">
        <v>480726000</v>
      </c>
      <c r="G52" s="22">
        <v>108699000</v>
      </c>
      <c r="H52" s="22">
        <v>21634000</v>
      </c>
      <c r="I52" s="22">
        <v>0</v>
      </c>
      <c r="J52" s="22">
        <v>4461000</v>
      </c>
      <c r="K52" s="22">
        <v>42000000</v>
      </c>
      <c r="L52" s="22">
        <v>0</v>
      </c>
      <c r="M52" s="22">
        <v>0</v>
      </c>
      <c r="N52" s="22">
        <v>0</v>
      </c>
      <c r="O52" s="23">
        <f t="shared" si="3"/>
        <v>657520000</v>
      </c>
    </row>
    <row r="53" spans="2:15" ht="16.5" customHeight="1">
      <c r="B53" s="21" t="s">
        <v>83</v>
      </c>
      <c r="C53" s="14" t="s">
        <v>1</v>
      </c>
      <c r="E53" s="3" t="s">
        <v>129</v>
      </c>
      <c r="F53" s="22">
        <v>191772000</v>
      </c>
      <c r="G53" s="22">
        <v>20098000</v>
      </c>
      <c r="H53" s="22">
        <v>45336000</v>
      </c>
      <c r="I53" s="22">
        <v>0</v>
      </c>
      <c r="J53" s="22">
        <v>1195982000</v>
      </c>
      <c r="K53" s="22">
        <v>10450000</v>
      </c>
      <c r="L53" s="22">
        <v>0</v>
      </c>
      <c r="M53" s="22">
        <v>10000000</v>
      </c>
      <c r="N53" s="22">
        <v>0</v>
      </c>
      <c r="O53" s="23">
        <f t="shared" si="3"/>
        <v>1473638000</v>
      </c>
    </row>
    <row r="54" spans="2:15" ht="16.5" customHeight="1">
      <c r="B54" s="21" t="s">
        <v>84</v>
      </c>
      <c r="C54" s="14" t="s">
        <v>1</v>
      </c>
      <c r="E54" s="3" t="s">
        <v>130</v>
      </c>
      <c r="F54" s="22">
        <v>14501000</v>
      </c>
      <c r="G54" s="22">
        <v>1669000</v>
      </c>
      <c r="H54" s="22">
        <v>65880000</v>
      </c>
      <c r="I54" s="22">
        <v>0</v>
      </c>
      <c r="J54" s="22">
        <v>6298123000</v>
      </c>
      <c r="K54" s="22">
        <v>11000000</v>
      </c>
      <c r="L54" s="22">
        <v>1268784000</v>
      </c>
      <c r="M54" s="22">
        <v>0</v>
      </c>
      <c r="N54" s="22">
        <v>0</v>
      </c>
      <c r="O54" s="23">
        <f t="shared" si="3"/>
        <v>7659957000</v>
      </c>
    </row>
    <row r="55" spans="2:15" ht="16.5" customHeight="1">
      <c r="B55" s="21" t="s">
        <v>85</v>
      </c>
      <c r="C55" s="14" t="s">
        <v>1</v>
      </c>
      <c r="E55" s="3" t="s">
        <v>131</v>
      </c>
      <c r="F55" s="22">
        <v>2546198000</v>
      </c>
      <c r="G55" s="22">
        <v>447093000</v>
      </c>
      <c r="H55" s="22">
        <v>389688000</v>
      </c>
      <c r="I55" s="22">
        <v>0</v>
      </c>
      <c r="J55" s="22">
        <v>9466587000</v>
      </c>
      <c r="K55" s="22">
        <v>715908000</v>
      </c>
      <c r="L55" s="22">
        <v>206828000</v>
      </c>
      <c r="M55" s="22">
        <v>190187000</v>
      </c>
      <c r="N55" s="22">
        <v>0</v>
      </c>
      <c r="O55" s="23">
        <f t="shared" si="3"/>
        <v>13962489000</v>
      </c>
    </row>
    <row r="56" spans="2:15" ht="16.5" customHeight="1">
      <c r="B56" s="21" t="s">
        <v>86</v>
      </c>
      <c r="C56" s="14" t="s">
        <v>1</v>
      </c>
      <c r="E56" s="3" t="s">
        <v>132</v>
      </c>
      <c r="F56" s="22">
        <v>312806000</v>
      </c>
      <c r="G56" s="22">
        <v>67864000</v>
      </c>
      <c r="H56" s="22">
        <v>70745000</v>
      </c>
      <c r="I56" s="22">
        <v>0</v>
      </c>
      <c r="J56" s="22">
        <v>4567000</v>
      </c>
      <c r="K56" s="22">
        <v>134687000</v>
      </c>
      <c r="L56" s="22">
        <v>0</v>
      </c>
      <c r="M56" s="22">
        <v>0</v>
      </c>
      <c r="N56" s="22">
        <v>0</v>
      </c>
      <c r="O56" s="23">
        <f t="shared" si="3"/>
        <v>590669000</v>
      </c>
    </row>
    <row r="57" spans="2:15" ht="16.5" customHeight="1">
      <c r="B57" s="21" t="s">
        <v>87</v>
      </c>
      <c r="C57" s="14" t="s">
        <v>1</v>
      </c>
      <c r="E57" s="3" t="s">
        <v>133</v>
      </c>
      <c r="F57" s="22">
        <v>52686000</v>
      </c>
      <c r="G57" s="22">
        <v>6170000</v>
      </c>
      <c r="H57" s="22">
        <v>20167000</v>
      </c>
      <c r="I57" s="22">
        <v>0</v>
      </c>
      <c r="J57" s="22">
        <v>42552000</v>
      </c>
      <c r="K57" s="22">
        <v>40119000</v>
      </c>
      <c r="L57" s="22">
        <v>1092511000</v>
      </c>
      <c r="M57" s="22">
        <v>0</v>
      </c>
      <c r="N57" s="22">
        <v>0</v>
      </c>
      <c r="O57" s="23">
        <f t="shared" si="3"/>
        <v>1254205000</v>
      </c>
    </row>
    <row r="58" spans="2:15" ht="16.5" customHeight="1">
      <c r="B58" s="21" t="s">
        <v>88</v>
      </c>
      <c r="C58" s="14" t="s">
        <v>1</v>
      </c>
      <c r="E58" s="3" t="s">
        <v>134</v>
      </c>
      <c r="F58" s="22">
        <v>148254000</v>
      </c>
      <c r="G58" s="22">
        <v>22589000</v>
      </c>
      <c r="H58" s="22">
        <v>35727000</v>
      </c>
      <c r="I58" s="22">
        <v>0</v>
      </c>
      <c r="J58" s="22">
        <v>3180000</v>
      </c>
      <c r="K58" s="22">
        <v>12200000</v>
      </c>
      <c r="L58" s="22">
        <v>0</v>
      </c>
      <c r="M58" s="22">
        <v>0</v>
      </c>
      <c r="N58" s="22">
        <v>0</v>
      </c>
      <c r="O58" s="23">
        <f t="shared" si="3"/>
        <v>221950000</v>
      </c>
    </row>
    <row r="59" spans="2:15" ht="16.5" customHeight="1">
      <c r="B59" s="21" t="s">
        <v>89</v>
      </c>
      <c r="C59" s="14" t="s">
        <v>1</v>
      </c>
      <c r="E59" s="3" t="s">
        <v>135</v>
      </c>
      <c r="F59" s="22">
        <v>256586000</v>
      </c>
      <c r="G59" s="22">
        <v>45730000</v>
      </c>
      <c r="H59" s="22">
        <v>45067000</v>
      </c>
      <c r="I59" s="22">
        <v>0</v>
      </c>
      <c r="J59" s="22">
        <v>2659504322</v>
      </c>
      <c r="K59" s="22">
        <v>199000000</v>
      </c>
      <c r="L59" s="22">
        <v>9292934000</v>
      </c>
      <c r="M59" s="22">
        <v>0</v>
      </c>
      <c r="N59" s="22">
        <v>0</v>
      </c>
      <c r="O59" s="23">
        <f t="shared" si="3"/>
        <v>12498821322</v>
      </c>
    </row>
    <row r="60" spans="2:15" ht="16.5" customHeight="1">
      <c r="B60" s="21" t="s">
        <v>90</v>
      </c>
      <c r="C60" s="14" t="s">
        <v>1</v>
      </c>
      <c r="E60" s="3" t="s">
        <v>136</v>
      </c>
      <c r="F60" s="22">
        <v>128725000</v>
      </c>
      <c r="G60" s="22">
        <v>22825000</v>
      </c>
      <c r="H60" s="22">
        <v>21433000</v>
      </c>
      <c r="I60" s="22">
        <v>0</v>
      </c>
      <c r="J60" s="22">
        <v>27454000</v>
      </c>
      <c r="K60" s="22">
        <v>25070000</v>
      </c>
      <c r="L60" s="22">
        <v>0</v>
      </c>
      <c r="M60" s="22">
        <v>0</v>
      </c>
      <c r="N60" s="22">
        <v>0</v>
      </c>
      <c r="O60" s="23">
        <f t="shared" si="3"/>
        <v>225507000</v>
      </c>
    </row>
    <row r="61" spans="2:15" ht="16.5" customHeight="1" thickBot="1">
      <c r="B61" s="21" t="s">
        <v>91</v>
      </c>
      <c r="C61" s="14" t="s">
        <v>1</v>
      </c>
      <c r="E61" s="3" t="s">
        <v>137</v>
      </c>
      <c r="F61" s="22">
        <v>156388000</v>
      </c>
      <c r="G61" s="22">
        <v>30391000</v>
      </c>
      <c r="H61" s="22">
        <v>36868000</v>
      </c>
      <c r="I61" s="22">
        <v>0</v>
      </c>
      <c r="J61" s="22">
        <v>3306748000</v>
      </c>
      <c r="K61" s="22">
        <v>4877339000</v>
      </c>
      <c r="L61" s="22">
        <v>5528965000</v>
      </c>
      <c r="M61" s="22">
        <v>0</v>
      </c>
      <c r="N61" s="22">
        <v>0</v>
      </c>
      <c r="O61" s="23">
        <f t="shared" si="3"/>
        <v>13936699000</v>
      </c>
    </row>
    <row r="62" spans="1:15" ht="19.5" customHeight="1" hidden="1">
      <c r="A62" s="12" t="s">
        <v>37</v>
      </c>
      <c r="B62" s="21" t="s">
        <v>1</v>
      </c>
      <c r="E62" s="24" t="s">
        <v>1</v>
      </c>
      <c r="F62" s="25" t="s">
        <v>1</v>
      </c>
      <c r="G62" s="25" t="s">
        <v>1</v>
      </c>
      <c r="H62" s="25" t="s">
        <v>1</v>
      </c>
      <c r="I62" s="25" t="s">
        <v>1</v>
      </c>
      <c r="J62" s="25" t="s">
        <v>1</v>
      </c>
      <c r="K62" s="25" t="s">
        <v>1</v>
      </c>
      <c r="L62" s="25" t="s">
        <v>1</v>
      </c>
      <c r="M62" s="25" t="s">
        <v>1</v>
      </c>
      <c r="N62" s="25" t="s">
        <v>1</v>
      </c>
      <c r="O62" s="26">
        <f>SUM($F$62:$N$62)</f>
        <v>0</v>
      </c>
    </row>
    <row r="63" spans="1:15" ht="12" customHeight="1" thickBot="1">
      <c r="A63" s="27" t="s">
        <v>5</v>
      </c>
      <c r="E63" s="28" t="s">
        <v>1</v>
      </c>
      <c r="F63" s="29" t="s">
        <v>1</v>
      </c>
      <c r="G63" s="29" t="s">
        <v>1</v>
      </c>
      <c r="H63" s="29" t="s">
        <v>1</v>
      </c>
      <c r="I63" s="29" t="s">
        <v>1</v>
      </c>
      <c r="J63" s="29" t="s">
        <v>1</v>
      </c>
      <c r="K63" s="29" t="s">
        <v>1</v>
      </c>
      <c r="L63" s="29" t="s">
        <v>1</v>
      </c>
      <c r="M63" s="29" t="s">
        <v>1</v>
      </c>
      <c r="N63" s="29" t="s">
        <v>1</v>
      </c>
      <c r="O63" s="30" t="s">
        <v>1</v>
      </c>
    </row>
    <row r="64" spans="1:15" ht="22.5" customHeight="1" thickBot="1">
      <c r="A64" s="27" t="s">
        <v>1</v>
      </c>
      <c r="B64" s="31" t="s">
        <v>38</v>
      </c>
      <c r="E64" s="4" t="s">
        <v>39</v>
      </c>
      <c r="F64" s="32">
        <v>101325720216</v>
      </c>
      <c r="G64" s="32">
        <v>17536532470</v>
      </c>
      <c r="H64" s="32">
        <v>30628847759</v>
      </c>
      <c r="I64" s="32">
        <v>57500000000</v>
      </c>
      <c r="J64" s="32">
        <v>202076493636</v>
      </c>
      <c r="K64" s="32">
        <v>19602017000</v>
      </c>
      <c r="L64" s="32">
        <v>25260673000</v>
      </c>
      <c r="M64" s="32">
        <v>6358140000</v>
      </c>
      <c r="N64" s="32">
        <v>2525912000</v>
      </c>
      <c r="O64" s="20">
        <f>SUM($F$64:$N$64)</f>
        <v>462814336081</v>
      </c>
    </row>
    <row r="65" spans="1:15" ht="22.5" customHeight="1" thickBot="1">
      <c r="A65" s="27" t="s">
        <v>1</v>
      </c>
      <c r="B65" s="31" t="s">
        <v>40</v>
      </c>
      <c r="E65" s="4" t="s">
        <v>41</v>
      </c>
      <c r="F65" s="32">
        <v>15350889314</v>
      </c>
      <c r="G65" s="32">
        <v>2653241000</v>
      </c>
      <c r="H65" s="32">
        <v>6600651000</v>
      </c>
      <c r="I65" s="32">
        <v>0</v>
      </c>
      <c r="J65" s="32">
        <v>4087396000</v>
      </c>
      <c r="K65" s="32">
        <v>22019059000</v>
      </c>
      <c r="L65" s="32">
        <v>1187445000</v>
      </c>
      <c r="M65" s="32">
        <v>3853423000</v>
      </c>
      <c r="N65" s="32">
        <v>0</v>
      </c>
      <c r="O65" s="20">
        <f>SUM($F$65:$N$65)</f>
        <v>55752104314</v>
      </c>
    </row>
    <row r="66" spans="1:15" ht="22.5" customHeight="1" thickBot="1">
      <c r="A66" s="27" t="s">
        <v>1</v>
      </c>
      <c r="B66" s="31" t="s">
        <v>42</v>
      </c>
      <c r="E66" s="4" t="s">
        <v>43</v>
      </c>
      <c r="F66" s="32">
        <v>444120000</v>
      </c>
      <c r="G66" s="32">
        <v>39497000</v>
      </c>
      <c r="H66" s="32">
        <v>468420500</v>
      </c>
      <c r="I66" s="32">
        <v>0</v>
      </c>
      <c r="J66" s="32">
        <v>1650705000</v>
      </c>
      <c r="K66" s="32">
        <v>160619000</v>
      </c>
      <c r="L66" s="32">
        <v>0</v>
      </c>
      <c r="M66" s="32">
        <v>0</v>
      </c>
      <c r="N66" s="32">
        <v>0</v>
      </c>
      <c r="O66" s="20">
        <f>SUM($F$66:$N$66)</f>
        <v>2763361500</v>
      </c>
    </row>
    <row r="67" spans="1:15" ht="22.5" customHeight="1" thickBot="1">
      <c r="A67" s="27" t="s">
        <v>5</v>
      </c>
      <c r="B67" s="31" t="s">
        <v>1</v>
      </c>
      <c r="E67" s="4" t="s">
        <v>44</v>
      </c>
      <c r="F67" s="32">
        <f aca="true" t="shared" si="4" ref="F67:N67">F66+F65+F64</f>
        <v>117120729530</v>
      </c>
      <c r="G67" s="32">
        <f t="shared" si="4"/>
        <v>20229270470</v>
      </c>
      <c r="H67" s="32">
        <f t="shared" si="4"/>
        <v>37697919259</v>
      </c>
      <c r="I67" s="32">
        <f t="shared" si="4"/>
        <v>57500000000</v>
      </c>
      <c r="J67" s="32">
        <f t="shared" si="4"/>
        <v>207814594636</v>
      </c>
      <c r="K67" s="32">
        <f t="shared" si="4"/>
        <v>41781695000</v>
      </c>
      <c r="L67" s="32">
        <f t="shared" si="4"/>
        <v>26448118000</v>
      </c>
      <c r="M67" s="32">
        <f t="shared" si="4"/>
        <v>10211563000</v>
      </c>
      <c r="N67" s="32">
        <f t="shared" si="4"/>
        <v>2525912000</v>
      </c>
      <c r="O67" s="20">
        <f>SUM($F$67:$N$67)</f>
        <v>521329801895</v>
      </c>
    </row>
    <row r="68" spans="1:15" ht="22.5" customHeight="1" thickBot="1">
      <c r="A68" s="7" t="s">
        <v>45</v>
      </c>
      <c r="B68" s="21" t="s">
        <v>1</v>
      </c>
      <c r="E68" s="4" t="s">
        <v>141</v>
      </c>
      <c r="F68" s="32">
        <v>0</v>
      </c>
      <c r="G68" s="32">
        <v>0</v>
      </c>
      <c r="H68" s="32">
        <v>0</v>
      </c>
      <c r="I68" s="32">
        <v>0</v>
      </c>
      <c r="J68" s="32">
        <v>26987943636</v>
      </c>
      <c r="K68" s="32">
        <v>0</v>
      </c>
      <c r="L68" s="32">
        <v>21592619000</v>
      </c>
      <c r="M68" s="32">
        <v>0</v>
      </c>
      <c r="N68" s="32">
        <v>0</v>
      </c>
      <c r="O68" s="20">
        <f>SUM($F$68:$N$68)</f>
        <v>48580562636</v>
      </c>
    </row>
    <row r="69" spans="1:15" ht="22.5" customHeight="1" thickBot="1">
      <c r="A69" s="7" t="s">
        <v>47</v>
      </c>
      <c r="B69" s="21" t="s">
        <v>1</v>
      </c>
      <c r="E69" s="4" t="s">
        <v>48</v>
      </c>
      <c r="F69" s="32">
        <v>0</v>
      </c>
      <c r="G69" s="32">
        <v>0</v>
      </c>
      <c r="H69" s="32">
        <v>0</v>
      </c>
      <c r="I69" s="32">
        <v>0</v>
      </c>
      <c r="J69" s="32">
        <v>1599084000</v>
      </c>
      <c r="K69" s="32">
        <v>0</v>
      </c>
      <c r="L69" s="32">
        <v>0</v>
      </c>
      <c r="M69" s="32">
        <v>0</v>
      </c>
      <c r="N69" s="32">
        <v>0</v>
      </c>
      <c r="O69" s="20">
        <f>SUM($F$69:$N$69)</f>
        <v>1599084000</v>
      </c>
    </row>
    <row r="70" spans="1:15" ht="36" customHeight="1" thickBot="1">
      <c r="A70" s="7" t="s">
        <v>5</v>
      </c>
      <c r="B70" s="21" t="s">
        <v>1</v>
      </c>
      <c r="E70" s="5" t="s">
        <v>142</v>
      </c>
      <c r="F70" s="32">
        <f aca="true" t="shared" si="5" ref="F70:N70">F67-F68</f>
        <v>117120729530</v>
      </c>
      <c r="G70" s="32">
        <f t="shared" si="5"/>
        <v>20229270470</v>
      </c>
      <c r="H70" s="32">
        <f t="shared" si="5"/>
        <v>37697919259</v>
      </c>
      <c r="I70" s="32">
        <f t="shared" si="5"/>
        <v>57500000000</v>
      </c>
      <c r="J70" s="32">
        <f t="shared" si="5"/>
        <v>180826651000</v>
      </c>
      <c r="K70" s="32">
        <f t="shared" si="5"/>
        <v>41781695000</v>
      </c>
      <c r="L70" s="32">
        <f t="shared" si="5"/>
        <v>4855499000</v>
      </c>
      <c r="M70" s="32">
        <f t="shared" si="5"/>
        <v>10211563000</v>
      </c>
      <c r="N70" s="32">
        <f t="shared" si="5"/>
        <v>2525912000</v>
      </c>
      <c r="O70" s="20">
        <f>SUM($F$70:$N$70)</f>
        <v>472749239259</v>
      </c>
    </row>
    <row r="71" spans="1:15" ht="31.5" customHeight="1" thickBot="1">
      <c r="A71" s="31" t="s">
        <v>5</v>
      </c>
      <c r="B71" s="21" t="s">
        <v>1</v>
      </c>
      <c r="E71" s="5" t="s">
        <v>49</v>
      </c>
      <c r="F71" s="32">
        <f aca="true" t="shared" si="6" ref="F71:N71">F67-(F68+F69)</f>
        <v>117120729530</v>
      </c>
      <c r="G71" s="32">
        <f t="shared" si="6"/>
        <v>20229270470</v>
      </c>
      <c r="H71" s="32">
        <f t="shared" si="6"/>
        <v>37697919259</v>
      </c>
      <c r="I71" s="32">
        <f t="shared" si="6"/>
        <v>57500000000</v>
      </c>
      <c r="J71" s="32">
        <f t="shared" si="6"/>
        <v>179227567000</v>
      </c>
      <c r="K71" s="32">
        <f t="shared" si="6"/>
        <v>41781695000</v>
      </c>
      <c r="L71" s="32">
        <f t="shared" si="6"/>
        <v>4855499000</v>
      </c>
      <c r="M71" s="32">
        <f t="shared" si="6"/>
        <v>10211563000</v>
      </c>
      <c r="N71" s="32">
        <f t="shared" si="6"/>
        <v>2525912000</v>
      </c>
      <c r="O71" s="32">
        <f>SUM($F$71:$N$71)</f>
        <v>471150155259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2019-02-21T13:37:08Z</cp:lastPrinted>
  <dcterms:created xsi:type="dcterms:W3CDTF">2019-02-18T11:48:37Z</dcterms:created>
  <dcterms:modified xsi:type="dcterms:W3CDTF">2019-02-21T13:37:13Z</dcterms:modified>
  <cp:category/>
  <cp:version/>
  <cp:contentType/>
  <cp:contentStatus/>
</cp:coreProperties>
</file>