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2" sheetId="1" r:id="rId1"/>
    <sheet name="2013" sheetId="2" r:id="rId2"/>
    <sheet name="2014" sheetId="3" r:id="rId3"/>
  </sheets>
  <definedNames>
    <definedName name="Asama" localSheetId="1">'2013'!$B$2</definedName>
    <definedName name="Asama" localSheetId="2">'2014'!$B$2</definedName>
    <definedName name="Asama">'2012'!$B$2</definedName>
    <definedName name="AsamaAd" localSheetId="1">'2013'!$C$2</definedName>
    <definedName name="AsamaAd" localSheetId="2">'2014'!$C$2</definedName>
    <definedName name="AsamaAd">'2012'!$C$2</definedName>
    <definedName name="AyAd" localSheetId="1">'2013'!$C$4</definedName>
    <definedName name="AyAd" localSheetId="2">'2014'!$C$4</definedName>
    <definedName name="AyAd">'2012'!$C$4</definedName>
    <definedName name="AyNo" localSheetId="1">'2013'!$B$4</definedName>
    <definedName name="AyNo" localSheetId="2">'2014'!$B$4</definedName>
    <definedName name="AyNo">'2012'!$B$4</definedName>
    <definedName name="ButceYil" localSheetId="1">'2013'!$B$1</definedName>
    <definedName name="ButceYil" localSheetId="2">'2014'!$B$1</definedName>
    <definedName name="ButceYil">'2012'!$B$1</definedName>
    <definedName name="SatirBaslik" localSheetId="1">'2013'!$A$15:$B$24</definedName>
    <definedName name="SatirBaslik" localSheetId="2">'2014'!$A$15:$B$24</definedName>
    <definedName name="SatirBaslik">'2012'!$A$15:$B$24</definedName>
    <definedName name="SutunBaslik" localSheetId="1">'2013'!$D$1:$N$5</definedName>
    <definedName name="SutunBaslik" localSheetId="2">'2014'!$D$1:$N$5</definedName>
    <definedName name="SutunBaslik">'2012'!$D$1:$N$5</definedName>
    <definedName name="TeklifYil" localSheetId="1">'2013'!$B$5</definedName>
    <definedName name="TeklifYil" localSheetId="2">'2014'!$B$5</definedName>
    <definedName name="TeklifYil">'2012'!$B$5</definedName>
  </definedNames>
  <calcPr fullCalcOnLoad="1"/>
</workbook>
</file>

<file path=xl/sharedStrings.xml><?xml version="1.0" encoding="utf-8"?>
<sst xmlns="http://schemas.openxmlformats.org/spreadsheetml/2006/main" count="1127" uniqueCount="152">
  <si>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</si>
  <si>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</si>
  <si>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</si>
  <si>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</si>
  <si>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</si>
  <si>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</si>
  <si>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</si>
  <si>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</si>
  <si>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</si>
  <si>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</si>
  <si>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</si>
  <si>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</si>
  <si>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</si>
  <si>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</si>
  <si>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</si>
  <si>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</si>
  <si>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</si>
  <si>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</si>
  <si>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</si>
  <si>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</si>
  <si>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</si>
  <si>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</si>
  <si>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</si>
  <si>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</si>
  <si>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</si>
  <si>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</si>
  <si>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</si>
  <si>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</si>
  <si>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</si>
  <si>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</si>
  <si>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</si>
  <si>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</si>
  <si>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</si>
  <si>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</si>
  <si>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</si>
  <si>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</si>
  <si>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</si>
  <si>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</si>
  <si>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</si>
  <si>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</si>
  <si>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</si>
  <si>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</si>
  <si>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</si>
  <si>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</si>
  <si>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</si>
  <si>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</si>
  <si>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</si>
  <si>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</si>
  <si>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</si>
  <si>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</si>
  <si>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2012</t>
  </si>
  <si>
    <t>1</t>
  </si>
  <si>
    <t>Kanun</t>
  </si>
  <si>
    <t>5</t>
  </si>
  <si>
    <t>Ocak</t>
  </si>
  <si>
    <t>07.75</t>
  </si>
  <si>
    <t>07.76</t>
  </si>
  <si>
    <t>07.77</t>
  </si>
  <si>
    <t>07.82</t>
  </si>
  <si>
    <t>07.86</t>
  </si>
  <si>
    <t>07.96</t>
  </si>
  <si>
    <t>07.97</t>
  </si>
  <si>
    <t>10</t>
  </si>
  <si>
    <t>10.81</t>
  </si>
  <si>
    <t>10.82</t>
  </si>
  <si>
    <t>10.83</t>
  </si>
  <si>
    <t>11</t>
  </si>
  <si>
    <t>12</t>
  </si>
  <si>
    <t>12.76</t>
  </si>
  <si>
    <t>13</t>
  </si>
  <si>
    <t>15</t>
  </si>
  <si>
    <t>16</t>
  </si>
  <si>
    <t>16.81</t>
  </si>
  <si>
    <t>18</t>
  </si>
  <si>
    <t>18.75</t>
  </si>
  <si>
    <t>20</t>
  </si>
  <si>
    <t>20.92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</si>
  <si>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</si>
  <si>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</si>
  <si>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</si>
  <si>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</si>
  <si>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</si>
  <si>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</si>
  <si>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</si>
  <si>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</si>
  <si>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</si>
  <si>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</si>
  <si>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</si>
  <si>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</si>
  <si>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</si>
  <si>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</si>
  <si>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</si>
  <si>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33.76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</si>
  <si>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</si>
  <si>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</si>
  <si>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</si>
  <si>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</si>
  <si>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</si>
  <si>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</si>
  <si>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</si>
  <si>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</si>
  <si>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</si>
  <si>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</si>
  <si>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</si>
  <si>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</si>
  <si>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</si>
  <si>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</si>
  <si>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</si>
  <si>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</si>
  <si>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</si>
  <si>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</si>
  <si>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</si>
  <si>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</si>
  <si>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</si>
  <si>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</si>
  <si>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</si>
  <si>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</si>
  <si>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</si>
  <si>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</si>
  <si>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ULAŞTIRMA BAKANLIĞI</t>
  </si>
  <si>
    <t>DENİZCİLİK MÜSTEŞARLIĞI</t>
  </si>
  <si>
    <t>ÇALIŞMA VE SOSYAL GÜVENLİK BAKANLIĞI</t>
  </si>
  <si>
    <t>DEVLET PERSONEL BAŞKANLIĞI</t>
  </si>
  <si>
    <t>ENERJİ VE TABİİ KAYNAKLAR BAKANLIĞI</t>
  </si>
  <si>
    <t>PETROL İŞLERİ GENEL MÜDÜRLÜĞÜ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</si>
  <si>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</si>
  <si>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</si>
  <si>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</si>
  <si>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</si>
  <si>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</si>
  <si>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</si>
  <si>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</si>
  <si>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</si>
  <si>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</si>
  <si>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</si>
  <si>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</si>
  <si>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</si>
  <si>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</si>
  <si>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</si>
  <si>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</si>
  <si>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DEVLET SU İŞLERİ GENEL MÜDÜRLÜĞÜ</t>
  </si>
  <si>
    <t>ULAŞTIRMA, DENİZCİLİK VE HABERLEŞME BAKANLIĞI</t>
  </si>
  <si>
    <t>Tasarı</t>
  </si>
  <si>
    <t>Ekim</t>
  </si>
  <si>
    <t>2013</t>
  </si>
  <si>
    <t>TÜRKİYE İSTATİSTİK KURUMU BAŞKANLIĞI</t>
  </si>
  <si>
    <t>DEVLET METEOROLOJİ İŞLERİ GENEL MÜDÜRLÜĞÜ</t>
  </si>
  <si>
    <t xml:space="preserve">ÖZEL BÜTÇELERE HAZİNE YARDIMI </t>
  </si>
  <si>
    <t>2014</t>
  </si>
  <si>
    <t>2012 YILI MERKEZİ YÖNETİM BÜTÇE KANUNU İCMALİ</t>
  </si>
  <si>
    <t xml:space="preserve">(I) SAYILI CETVEL - GENEL BÜTÇELİ İDARELER 2013 YILI BÜTÇE GİDER TAHMİNLERİ </t>
  </si>
  <si>
    <t xml:space="preserve">(I) SAYILI CETVEL - GENEL BÜTÇELİ İDARELER 2014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</si>
</sst>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workbookViewId="0" topLeftCell="E42">
      <selection activeCell="E74" sqref="E74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8" width="19.75390625" style="12" bestFit="1" customWidth="1"/>
    <col min="9" max="9" width="18.875" style="12" bestFit="1" customWidth="1"/>
    <col min="10" max="10" width="20.75390625" style="12" bestFit="1" customWidth="1"/>
    <col min="11" max="11" width="19.75390625" style="12" customWidth="1"/>
    <col min="12" max="12" width="19.625" style="12" customWidth="1"/>
    <col min="13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2012</v>
      </c>
      <c r="F2" s="13" t="str">
        <f t="shared" si="0"/>
        <v>2012</v>
      </c>
      <c r="G2" s="13" t="str">
        <f t="shared" si="0"/>
        <v>2012</v>
      </c>
      <c r="H2" s="13" t="str">
        <f t="shared" si="0"/>
        <v>2012</v>
      </c>
      <c r="I2" s="13" t="str">
        <f t="shared" si="0"/>
        <v>2012</v>
      </c>
      <c r="J2" s="13" t="str">
        <f t="shared" si="0"/>
        <v>2012</v>
      </c>
      <c r="K2" s="13" t="str">
        <f t="shared" si="0"/>
        <v>2012</v>
      </c>
      <c r="L2" s="13" t="str">
        <f t="shared" si="0"/>
        <v>2012</v>
      </c>
      <c r="M2" s="13" t="str">
        <f t="shared" si="0"/>
        <v>2012</v>
      </c>
      <c r="N2" s="13" t="str">
        <f t="shared" si="0"/>
        <v>2012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2012</v>
      </c>
      <c r="G3" s="13" t="str">
        <f t="shared" si="1"/>
        <v>2012</v>
      </c>
      <c r="H3" s="13" t="str">
        <f t="shared" si="1"/>
        <v>2012</v>
      </c>
      <c r="I3" s="13" t="str">
        <f t="shared" si="1"/>
        <v>2012</v>
      </c>
      <c r="J3" s="13" t="str">
        <f t="shared" si="1"/>
        <v>2012</v>
      </c>
      <c r="K3" s="13" t="str">
        <f t="shared" si="1"/>
        <v>2012</v>
      </c>
      <c r="L3" s="13" t="str">
        <f t="shared" si="1"/>
        <v>2012</v>
      </c>
      <c r="M3" s="13" t="str">
        <f t="shared" si="1"/>
        <v>2012</v>
      </c>
      <c r="N3" s="13" t="str">
        <f t="shared" si="1"/>
        <v>2012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5</v>
      </c>
      <c r="G4" s="13" t="str">
        <f t="shared" si="2"/>
        <v>5</v>
      </c>
      <c r="H4" s="13" t="str">
        <f t="shared" si="2"/>
        <v>5</v>
      </c>
      <c r="I4" s="13" t="str">
        <f t="shared" si="2"/>
        <v>5</v>
      </c>
      <c r="J4" s="13" t="str">
        <f t="shared" si="2"/>
        <v>5</v>
      </c>
      <c r="K4" s="13" t="str">
        <f t="shared" si="2"/>
        <v>5</v>
      </c>
      <c r="L4" s="13" t="str">
        <f t="shared" si="2"/>
        <v>5</v>
      </c>
      <c r="M4" s="13" t="str">
        <f t="shared" si="2"/>
        <v>5</v>
      </c>
      <c r="N4" s="13" t="str">
        <f t="shared" si="2"/>
        <v>5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9" t="str">
        <f>TeklifYil&amp;" "&amp;A7</f>
        <v>2012 YILI MERKEZİ YÖNETİM BÜTÇE KANUNU İCMALİ</v>
      </c>
      <c r="F9" s="39" t="s">
        <v>1</v>
      </c>
      <c r="G9" s="39" t="s">
        <v>1</v>
      </c>
      <c r="H9" s="39" t="s">
        <v>1</v>
      </c>
      <c r="I9" s="39" t="s">
        <v>1</v>
      </c>
      <c r="J9" s="39" t="s">
        <v>1</v>
      </c>
      <c r="K9" s="39" t="s">
        <v>1</v>
      </c>
      <c r="L9" s="39" t="s">
        <v>1</v>
      </c>
      <c r="M9" s="39" t="s">
        <v>1</v>
      </c>
      <c r="N9" s="39" t="s">
        <v>1</v>
      </c>
      <c r="O9" s="39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9" t="s">
        <v>23</v>
      </c>
      <c r="F10" s="39" t="s">
        <v>1</v>
      </c>
      <c r="G10" s="39" t="s">
        <v>1</v>
      </c>
      <c r="H10" s="39" t="s">
        <v>1</v>
      </c>
      <c r="I10" s="39" t="s">
        <v>1</v>
      </c>
      <c r="J10" s="39" t="s">
        <v>1</v>
      </c>
      <c r="K10" s="39" t="s">
        <v>1</v>
      </c>
      <c r="L10" s="39" t="s">
        <v>1</v>
      </c>
      <c r="M10" s="39" t="s">
        <v>1</v>
      </c>
      <c r="N10" s="39" t="s">
        <v>1</v>
      </c>
      <c r="O10" s="39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40" t="s">
        <v>24</v>
      </c>
      <c r="F11" s="40" t="s">
        <v>1</v>
      </c>
      <c r="G11" s="40" t="s">
        <v>1</v>
      </c>
      <c r="H11" s="40" t="s">
        <v>1</v>
      </c>
      <c r="I11" s="40" t="s">
        <v>1</v>
      </c>
      <c r="J11" s="40" t="s">
        <v>1</v>
      </c>
      <c r="K11" s="40" t="s">
        <v>1</v>
      </c>
      <c r="L11" s="40" t="s">
        <v>1</v>
      </c>
      <c r="M11" s="40" t="s">
        <v>1</v>
      </c>
      <c r="N11" s="40" t="s">
        <v>1</v>
      </c>
      <c r="O11" s="40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5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>
      <c r="D14" s="9" t="s">
        <v>1</v>
      </c>
      <c r="E14" s="36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94</v>
      </c>
      <c r="F16" s="22">
        <v>36652000</v>
      </c>
      <c r="G16" s="22">
        <v>3480000</v>
      </c>
      <c r="H16" s="22">
        <v>44308000</v>
      </c>
      <c r="I16" s="22">
        <v>0</v>
      </c>
      <c r="J16" s="22">
        <v>1900000</v>
      </c>
      <c r="K16" s="22">
        <v>52360000</v>
      </c>
      <c r="L16" s="22">
        <v>0</v>
      </c>
      <c r="M16" s="22">
        <v>0</v>
      </c>
      <c r="N16" s="22">
        <v>0</v>
      </c>
      <c r="O16" s="23">
        <f aca="true" t="shared" si="3" ref="O16:O43">N16+M16+L16+K16+J16+I16+H16+G16+F16</f>
        <v>138700000</v>
      </c>
    </row>
    <row r="17" spans="2:15" ht="16.5" customHeight="1">
      <c r="B17" s="21" t="s">
        <v>14</v>
      </c>
      <c r="C17" s="14" t="s">
        <v>1</v>
      </c>
      <c r="E17" s="3" t="s">
        <v>95</v>
      </c>
      <c r="F17" s="22">
        <v>332124000</v>
      </c>
      <c r="G17" s="22">
        <v>38346000</v>
      </c>
      <c r="H17" s="22">
        <v>77510000</v>
      </c>
      <c r="I17" s="22">
        <v>0</v>
      </c>
      <c r="J17" s="22">
        <v>68598000</v>
      </c>
      <c r="K17" s="22">
        <v>134674000</v>
      </c>
      <c r="L17" s="22">
        <v>0</v>
      </c>
      <c r="M17" s="22">
        <v>0</v>
      </c>
      <c r="N17" s="22">
        <v>0</v>
      </c>
      <c r="O17" s="23">
        <f t="shared" si="3"/>
        <v>651252000</v>
      </c>
    </row>
    <row r="18" spans="2:15" ht="16.5" customHeight="1">
      <c r="B18" s="21" t="s">
        <v>15</v>
      </c>
      <c r="C18" s="14" t="s">
        <v>1</v>
      </c>
      <c r="E18" s="3" t="s">
        <v>96</v>
      </c>
      <c r="F18" s="22">
        <v>8622000</v>
      </c>
      <c r="G18" s="22">
        <v>1086000</v>
      </c>
      <c r="H18" s="22">
        <v>9630000</v>
      </c>
      <c r="I18" s="22">
        <v>0</v>
      </c>
      <c r="J18" s="22">
        <v>80000</v>
      </c>
      <c r="K18" s="22">
        <v>5300000</v>
      </c>
      <c r="L18" s="22">
        <v>0</v>
      </c>
      <c r="M18" s="22">
        <v>0</v>
      </c>
      <c r="N18" s="22">
        <v>0</v>
      </c>
      <c r="O18" s="23">
        <f t="shared" si="3"/>
        <v>24718000</v>
      </c>
    </row>
    <row r="19" spans="2:15" ht="16.5" customHeight="1">
      <c r="B19" s="21" t="s">
        <v>16</v>
      </c>
      <c r="C19" s="14" t="s">
        <v>1</v>
      </c>
      <c r="E19" s="3" t="s">
        <v>97</v>
      </c>
      <c r="F19" s="22">
        <v>62999000</v>
      </c>
      <c r="G19" s="22">
        <v>9094000</v>
      </c>
      <c r="H19" s="22">
        <v>13500000</v>
      </c>
      <c r="I19" s="22">
        <v>0</v>
      </c>
      <c r="J19" s="22">
        <v>787000</v>
      </c>
      <c r="K19" s="22">
        <v>16750000</v>
      </c>
      <c r="L19" s="22">
        <v>0</v>
      </c>
      <c r="M19" s="22">
        <v>0</v>
      </c>
      <c r="N19" s="22">
        <v>0</v>
      </c>
      <c r="O19" s="23">
        <f t="shared" si="3"/>
        <v>103130000</v>
      </c>
    </row>
    <row r="20" spans="2:15" ht="16.5" customHeight="1">
      <c r="B20" s="21" t="s">
        <v>17</v>
      </c>
      <c r="C20" s="14" t="s">
        <v>1</v>
      </c>
      <c r="E20" s="3" t="s">
        <v>98</v>
      </c>
      <c r="F20" s="22">
        <v>49923000</v>
      </c>
      <c r="G20" s="22">
        <v>6487000</v>
      </c>
      <c r="H20" s="22">
        <v>10500000</v>
      </c>
      <c r="I20" s="22">
        <v>0</v>
      </c>
      <c r="J20" s="22">
        <v>332000</v>
      </c>
      <c r="K20" s="22">
        <v>3500000</v>
      </c>
      <c r="L20" s="22">
        <v>0</v>
      </c>
      <c r="M20" s="22">
        <v>0</v>
      </c>
      <c r="N20" s="22">
        <v>0</v>
      </c>
      <c r="O20" s="23">
        <f t="shared" si="3"/>
        <v>70742000</v>
      </c>
    </row>
    <row r="21" spans="2:15" ht="16.5" customHeight="1">
      <c r="B21" s="21" t="s">
        <v>18</v>
      </c>
      <c r="C21" s="14" t="s">
        <v>1</v>
      </c>
      <c r="E21" s="3" t="s">
        <v>99</v>
      </c>
      <c r="F21" s="22">
        <v>91261710</v>
      </c>
      <c r="G21" s="22">
        <v>11595500</v>
      </c>
      <c r="H21" s="22">
        <v>29649500</v>
      </c>
      <c r="I21" s="22">
        <v>0</v>
      </c>
      <c r="J21" s="22">
        <v>600420</v>
      </c>
      <c r="K21" s="22">
        <v>9055000</v>
      </c>
      <c r="L21" s="22">
        <v>0</v>
      </c>
      <c r="M21" s="22">
        <v>0</v>
      </c>
      <c r="N21" s="22">
        <v>0</v>
      </c>
      <c r="O21" s="23">
        <f t="shared" si="3"/>
        <v>142162130</v>
      </c>
    </row>
    <row r="22" spans="2:15" ht="16.5" customHeight="1">
      <c r="B22" s="21" t="s">
        <v>19</v>
      </c>
      <c r="C22" s="14" t="s">
        <v>1</v>
      </c>
      <c r="E22" s="3" t="s">
        <v>100</v>
      </c>
      <c r="F22" s="22">
        <v>79070000</v>
      </c>
      <c r="G22" s="22">
        <v>10959000</v>
      </c>
      <c r="H22" s="22">
        <v>398107000</v>
      </c>
      <c r="I22" s="22">
        <v>0</v>
      </c>
      <c r="J22" s="22">
        <v>218576000</v>
      </c>
      <c r="K22" s="22">
        <v>151190000</v>
      </c>
      <c r="L22" s="22">
        <v>3855000</v>
      </c>
      <c r="M22" s="22">
        <v>0</v>
      </c>
      <c r="N22" s="22">
        <v>0</v>
      </c>
      <c r="O22" s="23">
        <f t="shared" si="3"/>
        <v>861757000</v>
      </c>
    </row>
    <row r="23" spans="2:15" ht="16.5" customHeight="1">
      <c r="B23" s="21" t="s">
        <v>55</v>
      </c>
      <c r="C23" s="14" t="s">
        <v>1</v>
      </c>
      <c r="E23" s="3" t="s">
        <v>101</v>
      </c>
      <c r="F23" s="22">
        <v>463570000</v>
      </c>
      <c r="G23" s="22">
        <v>52872000</v>
      </c>
      <c r="H23" s="22">
        <v>114500000</v>
      </c>
      <c r="I23" s="22">
        <v>0</v>
      </c>
      <c r="J23" s="22">
        <v>0</v>
      </c>
      <c r="K23" s="22">
        <v>120000000</v>
      </c>
      <c r="L23" s="22">
        <v>0</v>
      </c>
      <c r="M23" s="22">
        <v>0</v>
      </c>
      <c r="N23" s="22">
        <v>0</v>
      </c>
      <c r="O23" s="23">
        <f t="shared" si="3"/>
        <v>750942000</v>
      </c>
    </row>
    <row r="24" spans="2:15" ht="16.5" customHeight="1">
      <c r="B24" s="21" t="s">
        <v>56</v>
      </c>
      <c r="C24" s="14" t="s">
        <v>1</v>
      </c>
      <c r="E24" s="3" t="s">
        <v>102</v>
      </c>
      <c r="F24" s="22">
        <v>10581000</v>
      </c>
      <c r="G24" s="22">
        <v>1425000</v>
      </c>
      <c r="H24" s="22">
        <v>1900000</v>
      </c>
      <c r="I24" s="22">
        <v>0</v>
      </c>
      <c r="J24" s="22">
        <v>500</v>
      </c>
      <c r="K24" s="22">
        <v>470000</v>
      </c>
      <c r="L24" s="22">
        <v>0</v>
      </c>
      <c r="M24" s="22">
        <v>0</v>
      </c>
      <c r="N24" s="22">
        <v>0</v>
      </c>
      <c r="O24" s="23">
        <f t="shared" si="3"/>
        <v>14376500</v>
      </c>
    </row>
    <row r="25" spans="2:15" ht="16.5" customHeight="1">
      <c r="B25" s="21" t="s">
        <v>57</v>
      </c>
      <c r="C25" s="14" t="s">
        <v>1</v>
      </c>
      <c r="E25" s="3" t="s">
        <v>103</v>
      </c>
      <c r="F25" s="22">
        <v>12844000</v>
      </c>
      <c r="G25" s="22">
        <v>1944000</v>
      </c>
      <c r="H25" s="22">
        <v>72529000</v>
      </c>
      <c r="I25" s="22">
        <v>0</v>
      </c>
      <c r="J25" s="22">
        <v>145500</v>
      </c>
      <c r="K25" s="22">
        <v>2000000</v>
      </c>
      <c r="L25" s="22">
        <v>0</v>
      </c>
      <c r="M25" s="22">
        <v>0</v>
      </c>
      <c r="N25" s="22">
        <v>0</v>
      </c>
      <c r="O25" s="23">
        <f t="shared" si="3"/>
        <v>89462500</v>
      </c>
    </row>
    <row r="26" spans="2:15" ht="16.5" customHeight="1">
      <c r="B26" s="21" t="s">
        <v>58</v>
      </c>
      <c r="C26" s="14" t="s">
        <v>1</v>
      </c>
      <c r="E26" s="3" t="s">
        <v>104</v>
      </c>
      <c r="F26" s="22">
        <v>72457000</v>
      </c>
      <c r="G26" s="22">
        <v>9469000</v>
      </c>
      <c r="H26" s="22">
        <v>663388000</v>
      </c>
      <c r="I26" s="22">
        <v>50250000000</v>
      </c>
      <c r="J26" s="22">
        <v>7479240000</v>
      </c>
      <c r="K26" s="22">
        <v>25825000</v>
      </c>
      <c r="L26" s="22">
        <v>403000000</v>
      </c>
      <c r="M26" s="22">
        <v>5801822000</v>
      </c>
      <c r="N26" s="22">
        <v>0</v>
      </c>
      <c r="O26" s="23">
        <f t="shared" si="3"/>
        <v>64705201000</v>
      </c>
    </row>
    <row r="27" spans="2:15" ht="16.5" customHeight="1">
      <c r="B27" s="21" t="s">
        <v>59</v>
      </c>
      <c r="C27" s="14" t="s">
        <v>1</v>
      </c>
      <c r="E27" s="3" t="s">
        <v>105</v>
      </c>
      <c r="F27" s="22">
        <v>3181188000</v>
      </c>
      <c r="G27" s="22">
        <v>531649000</v>
      </c>
      <c r="H27" s="22">
        <v>103908000</v>
      </c>
      <c r="I27" s="22">
        <v>0</v>
      </c>
      <c r="J27" s="22">
        <v>16421000</v>
      </c>
      <c r="K27" s="22">
        <v>58000000</v>
      </c>
      <c r="L27" s="22">
        <v>0</v>
      </c>
      <c r="M27" s="22">
        <v>0</v>
      </c>
      <c r="N27" s="22">
        <v>0</v>
      </c>
      <c r="O27" s="23">
        <f t="shared" si="3"/>
        <v>3891166000</v>
      </c>
    </row>
    <row r="28" spans="2:15" ht="16.5" customHeight="1">
      <c r="B28" s="21" t="s">
        <v>60</v>
      </c>
      <c r="C28" s="14" t="s">
        <v>1</v>
      </c>
      <c r="E28" s="3" t="s">
        <v>106</v>
      </c>
      <c r="F28" s="22">
        <v>9066000</v>
      </c>
      <c r="G28" s="22">
        <v>1603000</v>
      </c>
      <c r="H28" s="22">
        <v>35000000</v>
      </c>
      <c r="I28" s="22">
        <v>0</v>
      </c>
      <c r="J28" s="22">
        <v>240889000</v>
      </c>
      <c r="K28" s="22">
        <v>350160000</v>
      </c>
      <c r="L28" s="22">
        <v>23000000</v>
      </c>
      <c r="M28" s="22">
        <v>108143000</v>
      </c>
      <c r="N28" s="22">
        <v>0</v>
      </c>
      <c r="O28" s="23">
        <f t="shared" si="3"/>
        <v>767861000</v>
      </c>
    </row>
    <row r="29" spans="2:15" ht="16.5" customHeight="1">
      <c r="B29" s="21" t="s">
        <v>61</v>
      </c>
      <c r="C29" s="14" t="s">
        <v>1</v>
      </c>
      <c r="E29" s="3" t="s">
        <v>107</v>
      </c>
      <c r="F29" s="22">
        <v>1348000</v>
      </c>
      <c r="G29" s="22">
        <v>78000</v>
      </c>
      <c r="H29" s="22">
        <v>15197000</v>
      </c>
      <c r="I29" s="22">
        <v>0</v>
      </c>
      <c r="J29" s="22">
        <v>0</v>
      </c>
      <c r="K29" s="22">
        <v>2500000</v>
      </c>
      <c r="L29" s="22">
        <v>0</v>
      </c>
      <c r="M29" s="22">
        <v>0</v>
      </c>
      <c r="N29" s="22">
        <v>0</v>
      </c>
      <c r="O29" s="23">
        <f t="shared" si="3"/>
        <v>19123000</v>
      </c>
    </row>
    <row r="30" spans="2:15" ht="16.5" customHeight="1">
      <c r="B30" s="21" t="s">
        <v>20</v>
      </c>
      <c r="C30" s="14" t="s">
        <v>1</v>
      </c>
      <c r="E30" s="3" t="s">
        <v>108</v>
      </c>
      <c r="F30" s="22">
        <v>3179236000</v>
      </c>
      <c r="G30" s="22">
        <v>479429000</v>
      </c>
      <c r="H30" s="22">
        <v>770675000</v>
      </c>
      <c r="I30" s="22">
        <v>0</v>
      </c>
      <c r="J30" s="22">
        <v>132035000</v>
      </c>
      <c r="K30" s="22">
        <v>212687000</v>
      </c>
      <c r="L30" s="22">
        <v>503250000</v>
      </c>
      <c r="M30" s="22">
        <v>0</v>
      </c>
      <c r="N30" s="22">
        <v>0</v>
      </c>
      <c r="O30" s="23">
        <f t="shared" si="3"/>
        <v>5277312000</v>
      </c>
    </row>
    <row r="31" spans="2:15" ht="16.5" customHeight="1">
      <c r="B31" s="21" t="s">
        <v>21</v>
      </c>
      <c r="C31" s="14" t="s">
        <v>1</v>
      </c>
      <c r="E31" s="3" t="s">
        <v>109</v>
      </c>
      <c r="F31" s="22">
        <v>8229975000</v>
      </c>
      <c r="G31" s="22">
        <v>1577348000</v>
      </c>
      <c r="H31" s="22">
        <v>8103287000</v>
      </c>
      <c r="I31" s="22">
        <v>0</v>
      </c>
      <c r="J31" s="22">
        <v>231562000</v>
      </c>
      <c r="K31" s="22">
        <v>87500000</v>
      </c>
      <c r="L31" s="22">
        <v>0</v>
      </c>
      <c r="M31" s="22">
        <v>0</v>
      </c>
      <c r="N31" s="22">
        <v>0</v>
      </c>
      <c r="O31" s="23">
        <f t="shared" si="3"/>
        <v>18229672000</v>
      </c>
    </row>
    <row r="32" spans="2:15" ht="16.5" customHeight="1">
      <c r="B32" s="21" t="s">
        <v>62</v>
      </c>
      <c r="C32" s="14" t="s">
        <v>1</v>
      </c>
      <c r="E32" s="3" t="s">
        <v>110</v>
      </c>
      <c r="F32" s="22">
        <v>1385374000</v>
      </c>
      <c r="G32" s="22">
        <v>114831000</v>
      </c>
      <c r="H32" s="22">
        <v>162431000</v>
      </c>
      <c r="I32" s="22">
        <v>0</v>
      </c>
      <c r="J32" s="22">
        <v>443496000</v>
      </c>
      <c r="K32" s="22">
        <v>383600000</v>
      </c>
      <c r="L32" s="22">
        <v>95655000</v>
      </c>
      <c r="M32" s="22">
        <v>0</v>
      </c>
      <c r="N32" s="22">
        <v>0</v>
      </c>
      <c r="O32" s="23">
        <f t="shared" si="3"/>
        <v>2585387000</v>
      </c>
    </row>
    <row r="33" spans="2:15" ht="16.5" customHeight="1">
      <c r="B33" s="21" t="s">
        <v>63</v>
      </c>
      <c r="C33" s="14" t="s">
        <v>1</v>
      </c>
      <c r="E33" s="3" t="s">
        <v>111</v>
      </c>
      <c r="F33" s="22">
        <v>2726869000</v>
      </c>
      <c r="G33" s="22">
        <v>430816000</v>
      </c>
      <c r="H33" s="22">
        <v>1557254000</v>
      </c>
      <c r="I33" s="22">
        <v>0</v>
      </c>
      <c r="J33" s="22">
        <v>6313000</v>
      </c>
      <c r="K33" s="22">
        <v>192730000</v>
      </c>
      <c r="L33" s="22">
        <v>0</v>
      </c>
      <c r="M33" s="22">
        <v>0</v>
      </c>
      <c r="N33" s="22">
        <v>0</v>
      </c>
      <c r="O33" s="23">
        <f t="shared" si="3"/>
        <v>4913982000</v>
      </c>
    </row>
    <row r="34" spans="2:15" ht="16.5" customHeight="1">
      <c r="B34" s="21" t="s">
        <v>64</v>
      </c>
      <c r="C34" s="14" t="s">
        <v>1</v>
      </c>
      <c r="E34" s="3" t="s">
        <v>112</v>
      </c>
      <c r="F34" s="22">
        <v>8754709000</v>
      </c>
      <c r="G34" s="22">
        <v>1757906000</v>
      </c>
      <c r="H34" s="22">
        <v>952839000</v>
      </c>
      <c r="I34" s="22">
        <v>0</v>
      </c>
      <c r="J34" s="22">
        <v>3860000</v>
      </c>
      <c r="K34" s="22">
        <v>650000000</v>
      </c>
      <c r="L34" s="22">
        <v>0</v>
      </c>
      <c r="M34" s="22">
        <v>0</v>
      </c>
      <c r="N34" s="22">
        <v>0</v>
      </c>
      <c r="O34" s="23">
        <f t="shared" si="3"/>
        <v>12119314000</v>
      </c>
    </row>
    <row r="35" spans="2:15" ht="16.5" customHeight="1">
      <c r="B35" s="21" t="s">
        <v>65</v>
      </c>
      <c r="C35" s="14" t="s">
        <v>1</v>
      </c>
      <c r="E35" s="3" t="s">
        <v>113</v>
      </c>
      <c r="F35" s="22">
        <v>134965000</v>
      </c>
      <c r="G35" s="22">
        <v>24052000</v>
      </c>
      <c r="H35" s="22">
        <v>163476000</v>
      </c>
      <c r="I35" s="22">
        <v>0</v>
      </c>
      <c r="J35" s="22">
        <v>2004000</v>
      </c>
      <c r="K35" s="22">
        <v>51500000</v>
      </c>
      <c r="L35" s="22">
        <v>0</v>
      </c>
      <c r="M35" s="22">
        <v>0</v>
      </c>
      <c r="N35" s="22">
        <v>0</v>
      </c>
      <c r="O35" s="23">
        <f t="shared" si="3"/>
        <v>375997000</v>
      </c>
    </row>
    <row r="36" spans="2:15" ht="16.5" customHeight="1">
      <c r="B36" s="21" t="s">
        <v>66</v>
      </c>
      <c r="C36" s="14" t="s">
        <v>1</v>
      </c>
      <c r="E36" s="3" t="s">
        <v>114</v>
      </c>
      <c r="F36" s="22">
        <v>481149000</v>
      </c>
      <c r="G36" s="22">
        <v>43121000</v>
      </c>
      <c r="H36" s="22">
        <v>221097000</v>
      </c>
      <c r="I36" s="22">
        <v>0</v>
      </c>
      <c r="J36" s="22">
        <v>375104000</v>
      </c>
      <c r="K36" s="22">
        <v>231000000</v>
      </c>
      <c r="L36" s="22">
        <v>0</v>
      </c>
      <c r="M36" s="22">
        <v>476000</v>
      </c>
      <c r="N36" s="22">
        <v>0</v>
      </c>
      <c r="O36" s="23">
        <f t="shared" si="3"/>
        <v>1351947000</v>
      </c>
    </row>
    <row r="37" spans="2:15" ht="16.5" customHeight="1">
      <c r="B37" s="21" t="s">
        <v>67</v>
      </c>
      <c r="C37" s="14" t="s">
        <v>1</v>
      </c>
      <c r="E37" s="3" t="s">
        <v>115</v>
      </c>
      <c r="F37" s="22">
        <v>937629000</v>
      </c>
      <c r="G37" s="22">
        <v>144167000</v>
      </c>
      <c r="H37" s="22">
        <v>392559371</v>
      </c>
      <c r="I37" s="22">
        <v>0</v>
      </c>
      <c r="J37" s="22">
        <v>78516820730</v>
      </c>
      <c r="K37" s="22">
        <v>103000000</v>
      </c>
      <c r="L37" s="22">
        <v>3612500000</v>
      </c>
      <c r="M37" s="22">
        <v>0</v>
      </c>
      <c r="N37" s="22">
        <v>4866920000</v>
      </c>
      <c r="O37" s="23">
        <f t="shared" si="3"/>
        <v>88573596101</v>
      </c>
    </row>
    <row r="38" spans="2:15" ht="16.5" customHeight="1">
      <c r="B38" s="21" t="s">
        <v>68</v>
      </c>
      <c r="C38" s="14" t="s">
        <v>1</v>
      </c>
      <c r="E38" s="3" t="s">
        <v>116</v>
      </c>
      <c r="F38" s="22">
        <v>1376800000</v>
      </c>
      <c r="G38" s="22">
        <v>225877000</v>
      </c>
      <c r="H38" s="22">
        <v>184000000</v>
      </c>
      <c r="I38" s="22">
        <v>0</v>
      </c>
      <c r="J38" s="22">
        <v>10679000</v>
      </c>
      <c r="K38" s="22">
        <v>92500000</v>
      </c>
      <c r="L38" s="22">
        <v>0</v>
      </c>
      <c r="M38" s="22">
        <v>0</v>
      </c>
      <c r="N38" s="22">
        <v>0</v>
      </c>
      <c r="O38" s="23">
        <f t="shared" si="3"/>
        <v>1889856000</v>
      </c>
    </row>
    <row r="39" spans="2:15" ht="16.5" customHeight="1">
      <c r="B39" s="21" t="s">
        <v>69</v>
      </c>
      <c r="C39" s="14" t="s">
        <v>1</v>
      </c>
      <c r="E39" s="3" t="s">
        <v>117</v>
      </c>
      <c r="F39" s="22">
        <v>27707909190</v>
      </c>
      <c r="G39" s="22">
        <v>4523065000</v>
      </c>
      <c r="H39" s="22">
        <v>3073901000</v>
      </c>
      <c r="I39" s="22">
        <v>0</v>
      </c>
      <c r="J39" s="22">
        <v>1243504000</v>
      </c>
      <c r="K39" s="22">
        <v>2600000000</v>
      </c>
      <c r="L39" s="22">
        <v>21000000</v>
      </c>
      <c r="M39" s="22">
        <v>0</v>
      </c>
      <c r="N39" s="22">
        <v>0</v>
      </c>
      <c r="O39" s="23">
        <f t="shared" si="3"/>
        <v>39169379190</v>
      </c>
    </row>
    <row r="40" spans="2:15" ht="16.5" customHeight="1">
      <c r="B40" s="21" t="s">
        <v>70</v>
      </c>
      <c r="C40" s="14" t="s">
        <v>1</v>
      </c>
      <c r="E40" s="3" t="s">
        <v>118</v>
      </c>
      <c r="F40" s="22">
        <v>6808070000</v>
      </c>
      <c r="G40" s="22">
        <v>1541848000</v>
      </c>
      <c r="H40" s="22">
        <v>4829979000</v>
      </c>
      <c r="I40" s="22">
        <v>0</v>
      </c>
      <c r="J40" s="22">
        <v>20091000</v>
      </c>
      <c r="K40" s="22">
        <v>1156100000</v>
      </c>
      <c r="L40" s="22">
        <v>1850000</v>
      </c>
      <c r="M40" s="22">
        <v>0</v>
      </c>
      <c r="N40" s="22">
        <v>0</v>
      </c>
      <c r="O40" s="23">
        <f t="shared" si="3"/>
        <v>14357938000</v>
      </c>
    </row>
    <row r="41" spans="2:15" ht="16.5" customHeight="1">
      <c r="B41" s="21" t="s">
        <v>73</v>
      </c>
      <c r="C41" s="14" t="s">
        <v>1</v>
      </c>
      <c r="E41" s="3" t="s">
        <v>121</v>
      </c>
      <c r="F41" s="22">
        <v>103913000</v>
      </c>
      <c r="G41" s="22">
        <v>16818000</v>
      </c>
      <c r="H41" s="22">
        <v>25721000</v>
      </c>
      <c r="I41" s="22">
        <v>0</v>
      </c>
      <c r="J41" s="22">
        <v>31285931000</v>
      </c>
      <c r="K41" s="22">
        <v>29430000</v>
      </c>
      <c r="L41" s="22">
        <v>90150000</v>
      </c>
      <c r="M41" s="22">
        <v>0</v>
      </c>
      <c r="N41" s="22">
        <v>0</v>
      </c>
      <c r="O41" s="23">
        <f t="shared" si="3"/>
        <v>31551963000</v>
      </c>
    </row>
    <row r="42" spans="2:15" ht="16.5" customHeight="1">
      <c r="B42" s="21" t="s">
        <v>74</v>
      </c>
      <c r="C42" s="14" t="s">
        <v>1</v>
      </c>
      <c r="E42" s="3" t="s">
        <v>122</v>
      </c>
      <c r="F42" s="22">
        <v>10306000</v>
      </c>
      <c r="G42" s="22">
        <v>1335000</v>
      </c>
      <c r="H42" s="22">
        <v>2285000</v>
      </c>
      <c r="I42" s="22">
        <v>0</v>
      </c>
      <c r="J42" s="22">
        <v>84000</v>
      </c>
      <c r="K42" s="22">
        <v>1000000</v>
      </c>
      <c r="L42" s="22">
        <v>0</v>
      </c>
      <c r="M42" s="22">
        <v>0</v>
      </c>
      <c r="N42" s="22">
        <v>0</v>
      </c>
      <c r="O42" s="23">
        <f t="shared" si="3"/>
        <v>15010000</v>
      </c>
    </row>
    <row r="43" spans="2:15" ht="16.5" customHeight="1">
      <c r="B43" s="21" t="s">
        <v>75</v>
      </c>
      <c r="C43" s="14" t="s">
        <v>1</v>
      </c>
      <c r="E43" s="3" t="s">
        <v>123</v>
      </c>
      <c r="F43" s="22">
        <v>52117000</v>
      </c>
      <c r="G43" s="22">
        <v>9240000</v>
      </c>
      <c r="H43" s="22">
        <v>28694000</v>
      </c>
      <c r="I43" s="22">
        <v>0</v>
      </c>
      <c r="J43" s="22">
        <v>188076000</v>
      </c>
      <c r="K43" s="22">
        <v>39900000</v>
      </c>
      <c r="L43" s="22">
        <v>241500000</v>
      </c>
      <c r="M43" s="22">
        <v>32000000</v>
      </c>
      <c r="N43" s="22">
        <v>0</v>
      </c>
      <c r="O43" s="23">
        <f t="shared" si="3"/>
        <v>591527000</v>
      </c>
    </row>
    <row r="44" spans="2:15" ht="16.5" customHeight="1">
      <c r="B44" s="21" t="s">
        <v>77</v>
      </c>
      <c r="C44" s="14" t="s">
        <v>1</v>
      </c>
      <c r="E44" s="3" t="s">
        <v>125</v>
      </c>
      <c r="F44" s="22">
        <v>399259000</v>
      </c>
      <c r="G44" s="22">
        <v>67066000</v>
      </c>
      <c r="H44" s="22">
        <v>237525000</v>
      </c>
      <c r="I44" s="22">
        <v>0</v>
      </c>
      <c r="J44" s="22">
        <v>572927000</v>
      </c>
      <c r="K44" s="22">
        <v>254062000</v>
      </c>
      <c r="L44" s="22">
        <v>163237000</v>
      </c>
      <c r="M44" s="22">
        <v>11000000</v>
      </c>
      <c r="N44" s="22">
        <v>0</v>
      </c>
      <c r="O44" s="23">
        <f aca="true" t="shared" si="4" ref="O44:O59">N44+M44+L44+K44+J44+I44+H44+G44+F44</f>
        <v>1705076000</v>
      </c>
    </row>
    <row r="45" spans="2:15" ht="16.5" customHeight="1">
      <c r="B45" s="21" t="s">
        <v>78</v>
      </c>
      <c r="C45" s="14" t="s">
        <v>1</v>
      </c>
      <c r="E45" s="3" t="s">
        <v>126</v>
      </c>
      <c r="F45" s="22">
        <v>11249000</v>
      </c>
      <c r="G45" s="22">
        <v>1363000</v>
      </c>
      <c r="H45" s="22">
        <v>19700000</v>
      </c>
      <c r="I45" s="22">
        <v>0</v>
      </c>
      <c r="J45" s="22">
        <v>200000</v>
      </c>
      <c r="K45" s="22">
        <v>3000000</v>
      </c>
      <c r="L45" s="22">
        <v>0</v>
      </c>
      <c r="M45" s="22">
        <v>0</v>
      </c>
      <c r="N45" s="22">
        <v>0</v>
      </c>
      <c r="O45" s="23">
        <f t="shared" si="4"/>
        <v>35512000</v>
      </c>
    </row>
    <row r="46" spans="2:15" ht="16.5" customHeight="1">
      <c r="B46" s="21" t="s">
        <v>79</v>
      </c>
      <c r="C46" s="14" t="s">
        <v>1</v>
      </c>
      <c r="E46" s="3" t="s">
        <v>127</v>
      </c>
      <c r="F46" s="22">
        <v>324776000</v>
      </c>
      <c r="G46" s="22">
        <v>54500000</v>
      </c>
      <c r="H46" s="22">
        <v>688850000</v>
      </c>
      <c r="I46" s="22">
        <v>0</v>
      </c>
      <c r="J46" s="22">
        <v>7577764000</v>
      </c>
      <c r="K46" s="22">
        <v>190000000</v>
      </c>
      <c r="L46" s="22">
        <v>5823000</v>
      </c>
      <c r="M46" s="22">
        <v>0</v>
      </c>
      <c r="N46" s="22">
        <v>0</v>
      </c>
      <c r="O46" s="23">
        <f t="shared" si="4"/>
        <v>8841713000</v>
      </c>
    </row>
    <row r="47" spans="2:15" ht="16.5" customHeight="1">
      <c r="B47" s="21" t="s">
        <v>80</v>
      </c>
      <c r="C47" s="14" t="s">
        <v>1</v>
      </c>
      <c r="E47" s="3" t="s">
        <v>128</v>
      </c>
      <c r="F47" s="22">
        <v>14011000</v>
      </c>
      <c r="G47" s="22">
        <v>1322000</v>
      </c>
      <c r="H47" s="22">
        <v>20223000</v>
      </c>
      <c r="I47" s="22">
        <v>0</v>
      </c>
      <c r="J47" s="22">
        <v>106615000</v>
      </c>
      <c r="K47" s="22">
        <v>4000000</v>
      </c>
      <c r="L47" s="22">
        <v>5000000</v>
      </c>
      <c r="M47" s="22">
        <v>0</v>
      </c>
      <c r="N47" s="22">
        <v>0</v>
      </c>
      <c r="O47" s="23">
        <f t="shared" si="4"/>
        <v>151171000</v>
      </c>
    </row>
    <row r="48" spans="2:15" ht="16.5" customHeight="1">
      <c r="B48" s="21" t="s">
        <v>81</v>
      </c>
      <c r="C48" s="14" t="s">
        <v>1</v>
      </c>
      <c r="E48" s="3" t="s">
        <v>129</v>
      </c>
      <c r="F48" s="22">
        <v>114240000</v>
      </c>
      <c r="G48" s="22">
        <v>20870000</v>
      </c>
      <c r="H48" s="22">
        <v>27714000</v>
      </c>
      <c r="I48" s="22">
        <v>0</v>
      </c>
      <c r="J48" s="22">
        <v>747440000</v>
      </c>
      <c r="K48" s="22">
        <v>33880000</v>
      </c>
      <c r="L48" s="22">
        <v>1101044000</v>
      </c>
      <c r="M48" s="22">
        <v>190943000</v>
      </c>
      <c r="N48" s="22">
        <v>0</v>
      </c>
      <c r="O48" s="23">
        <f t="shared" si="4"/>
        <v>2236131000</v>
      </c>
    </row>
    <row r="49" spans="2:15" ht="16.5" customHeight="1">
      <c r="B49" s="21" t="s">
        <v>82</v>
      </c>
      <c r="C49" s="14" t="s">
        <v>1</v>
      </c>
      <c r="E49" s="3" t="s">
        <v>130</v>
      </c>
      <c r="F49" s="22">
        <v>409621000</v>
      </c>
      <c r="G49" s="22">
        <v>71340000</v>
      </c>
      <c r="H49" s="22">
        <v>62000000</v>
      </c>
      <c r="I49" s="22">
        <v>0</v>
      </c>
      <c r="J49" s="22">
        <v>57321000</v>
      </c>
      <c r="K49" s="22">
        <v>176362000</v>
      </c>
      <c r="L49" s="22">
        <v>131276000</v>
      </c>
      <c r="M49" s="22">
        <v>21894000</v>
      </c>
      <c r="N49" s="22">
        <v>0</v>
      </c>
      <c r="O49" s="23">
        <f t="shared" si="4"/>
        <v>929814000</v>
      </c>
    </row>
    <row r="50" spans="2:15" ht="16.5" customHeight="1">
      <c r="B50" s="21" t="s">
        <v>83</v>
      </c>
      <c r="C50" s="14" t="s">
        <v>1</v>
      </c>
      <c r="E50" s="3" t="s">
        <v>131</v>
      </c>
      <c r="F50" s="22">
        <v>382662000</v>
      </c>
      <c r="G50" s="22">
        <v>78341000</v>
      </c>
      <c r="H50" s="22">
        <v>18000000</v>
      </c>
      <c r="I50" s="22">
        <v>0</v>
      </c>
      <c r="J50" s="22">
        <v>3500000</v>
      </c>
      <c r="K50" s="22">
        <v>162000000</v>
      </c>
      <c r="L50" s="22">
        <v>0</v>
      </c>
      <c r="M50" s="22">
        <v>0</v>
      </c>
      <c r="N50" s="22">
        <v>0</v>
      </c>
      <c r="O50" s="23">
        <f t="shared" si="4"/>
        <v>644503000</v>
      </c>
    </row>
    <row r="51" spans="2:15" ht="16.5" customHeight="1">
      <c r="B51" s="21" t="s">
        <v>84</v>
      </c>
      <c r="C51" s="14" t="s">
        <v>1</v>
      </c>
      <c r="E51" s="3" t="s">
        <v>132</v>
      </c>
      <c r="F51" s="22">
        <v>132267000</v>
      </c>
      <c r="G51" s="22">
        <v>14737000</v>
      </c>
      <c r="H51" s="22">
        <v>37676000</v>
      </c>
      <c r="I51" s="22">
        <v>0</v>
      </c>
      <c r="J51" s="22">
        <v>1084380000</v>
      </c>
      <c r="K51" s="22">
        <v>9920000</v>
      </c>
      <c r="L51" s="22">
        <v>0</v>
      </c>
      <c r="M51" s="22">
        <v>1000000</v>
      </c>
      <c r="N51" s="22">
        <v>0</v>
      </c>
      <c r="O51" s="23">
        <f t="shared" si="4"/>
        <v>1279980000</v>
      </c>
    </row>
    <row r="52" spans="2:15" ht="16.5" customHeight="1">
      <c r="B52" s="21" t="s">
        <v>85</v>
      </c>
      <c r="C52" s="14" t="s">
        <v>1</v>
      </c>
      <c r="E52" s="3" t="s">
        <v>133</v>
      </c>
      <c r="F52" s="22">
        <v>16773000</v>
      </c>
      <c r="G52" s="22">
        <v>2901000</v>
      </c>
      <c r="H52" s="22">
        <v>39085000</v>
      </c>
      <c r="I52" s="22">
        <v>0</v>
      </c>
      <c r="J52" s="22">
        <v>3536624000</v>
      </c>
      <c r="K52" s="22">
        <v>19000000</v>
      </c>
      <c r="L52" s="22">
        <v>854736000</v>
      </c>
      <c r="M52" s="22">
        <v>0</v>
      </c>
      <c r="N52" s="22">
        <v>0</v>
      </c>
      <c r="O52" s="23">
        <f t="shared" si="4"/>
        <v>4469119000</v>
      </c>
    </row>
    <row r="53" spans="2:15" ht="16.5" customHeight="1">
      <c r="B53" s="21" t="s">
        <v>86</v>
      </c>
      <c r="C53" s="14" t="s">
        <v>1</v>
      </c>
      <c r="E53" s="3" t="s">
        <v>134</v>
      </c>
      <c r="F53" s="22">
        <v>1766914000</v>
      </c>
      <c r="G53" s="22">
        <v>323881000</v>
      </c>
      <c r="H53" s="22">
        <v>150765000</v>
      </c>
      <c r="I53" s="22">
        <v>0</v>
      </c>
      <c r="J53" s="22">
        <v>7334921000</v>
      </c>
      <c r="K53" s="22">
        <v>578604000</v>
      </c>
      <c r="L53" s="22">
        <v>176474000</v>
      </c>
      <c r="M53" s="22">
        <v>153300000</v>
      </c>
      <c r="N53" s="22">
        <v>0</v>
      </c>
      <c r="O53" s="23">
        <f t="shared" si="4"/>
        <v>10484859000</v>
      </c>
    </row>
    <row r="54" spans="2:15" ht="16.5" customHeight="1">
      <c r="B54" s="21" t="s">
        <v>87</v>
      </c>
      <c r="C54" s="14" t="s">
        <v>1</v>
      </c>
      <c r="E54" s="3" t="s">
        <v>135</v>
      </c>
      <c r="F54" s="22">
        <v>202793000</v>
      </c>
      <c r="G54" s="22">
        <v>47371000</v>
      </c>
      <c r="H54" s="22">
        <v>55000000</v>
      </c>
      <c r="I54" s="22">
        <v>0</v>
      </c>
      <c r="J54" s="22">
        <v>3012000</v>
      </c>
      <c r="K54" s="22">
        <v>76500000</v>
      </c>
      <c r="L54" s="22">
        <v>0</v>
      </c>
      <c r="M54" s="22">
        <v>0</v>
      </c>
      <c r="N54" s="22">
        <v>0</v>
      </c>
      <c r="O54" s="23">
        <f t="shared" si="4"/>
        <v>384676000</v>
      </c>
    </row>
    <row r="55" spans="2:15" ht="16.5" customHeight="1">
      <c r="B55" s="21" t="s">
        <v>88</v>
      </c>
      <c r="C55" s="14" t="s">
        <v>1</v>
      </c>
      <c r="E55" s="3" t="s">
        <v>136</v>
      </c>
      <c r="F55" s="22">
        <v>37162000</v>
      </c>
      <c r="G55" s="22">
        <v>4469000</v>
      </c>
      <c r="H55" s="22">
        <v>15000000</v>
      </c>
      <c r="I55" s="22">
        <v>0</v>
      </c>
      <c r="J55" s="22">
        <v>35619500</v>
      </c>
      <c r="K55" s="22">
        <v>36682000</v>
      </c>
      <c r="L55" s="22">
        <v>938768000</v>
      </c>
      <c r="M55" s="22">
        <v>0</v>
      </c>
      <c r="N55" s="22">
        <v>0</v>
      </c>
      <c r="O55" s="23">
        <f t="shared" si="4"/>
        <v>1067700500</v>
      </c>
    </row>
    <row r="56" spans="2:15" ht="16.5" customHeight="1">
      <c r="B56" s="21" t="s">
        <v>89</v>
      </c>
      <c r="C56" s="14" t="s">
        <v>1</v>
      </c>
      <c r="E56" s="3" t="s">
        <v>137</v>
      </c>
      <c r="F56" s="22">
        <v>112077000</v>
      </c>
      <c r="G56" s="22">
        <v>17700000</v>
      </c>
      <c r="H56" s="22">
        <v>24100000</v>
      </c>
      <c r="I56" s="22">
        <v>0</v>
      </c>
      <c r="J56" s="22">
        <v>819000</v>
      </c>
      <c r="K56" s="22">
        <v>29700000</v>
      </c>
      <c r="L56" s="22">
        <v>0</v>
      </c>
      <c r="M56" s="22">
        <v>0</v>
      </c>
      <c r="N56" s="22">
        <v>0</v>
      </c>
      <c r="O56" s="23">
        <f t="shared" si="4"/>
        <v>184396000</v>
      </c>
    </row>
    <row r="57" spans="2:15" ht="16.5" customHeight="1">
      <c r="B57" s="21" t="s">
        <v>90</v>
      </c>
      <c r="C57" s="14" t="s">
        <v>1</v>
      </c>
      <c r="E57" s="3" t="s">
        <v>138</v>
      </c>
      <c r="F57" s="22">
        <v>367561000</v>
      </c>
      <c r="G57" s="22">
        <v>73263000</v>
      </c>
      <c r="H57" s="22">
        <v>24500000</v>
      </c>
      <c r="I57" s="22">
        <v>0</v>
      </c>
      <c r="J57" s="22">
        <v>1858477000</v>
      </c>
      <c r="K57" s="22">
        <v>71250000</v>
      </c>
      <c r="L57" s="22">
        <v>7279016000</v>
      </c>
      <c r="M57" s="22">
        <v>0</v>
      </c>
      <c r="N57" s="22">
        <v>0</v>
      </c>
      <c r="O57" s="23">
        <f t="shared" si="4"/>
        <v>9674067000</v>
      </c>
    </row>
    <row r="58" spans="2:15" ht="16.5" customHeight="1">
      <c r="B58" s="21" t="s">
        <v>91</v>
      </c>
      <c r="C58" s="14" t="s">
        <v>1</v>
      </c>
      <c r="E58" s="3" t="s">
        <v>139</v>
      </c>
      <c r="F58" s="22">
        <v>94575000</v>
      </c>
      <c r="G58" s="22">
        <v>17743000</v>
      </c>
      <c r="H58" s="22">
        <v>14650000</v>
      </c>
      <c r="I58" s="22">
        <v>0</v>
      </c>
      <c r="J58" s="22">
        <v>25326000</v>
      </c>
      <c r="K58" s="22">
        <v>19000000</v>
      </c>
      <c r="L58" s="22">
        <v>0</v>
      </c>
      <c r="M58" s="22">
        <v>0</v>
      </c>
      <c r="N58" s="22">
        <v>0</v>
      </c>
      <c r="O58" s="23">
        <f t="shared" si="4"/>
        <v>171294000</v>
      </c>
    </row>
    <row r="59" spans="2:15" ht="16.5" customHeight="1" thickBot="1">
      <c r="B59" s="21" t="s">
        <v>93</v>
      </c>
      <c r="C59" s="14" t="s">
        <v>1</v>
      </c>
      <c r="E59" s="3" t="s">
        <v>141</v>
      </c>
      <c r="F59" s="22">
        <v>122116000</v>
      </c>
      <c r="G59" s="22">
        <v>22039000</v>
      </c>
      <c r="H59" s="22">
        <v>28000000</v>
      </c>
      <c r="I59" s="22">
        <v>0</v>
      </c>
      <c r="J59" s="22">
        <v>2254721000</v>
      </c>
      <c r="K59" s="22">
        <v>3492620000</v>
      </c>
      <c r="L59" s="22">
        <v>3099878000</v>
      </c>
      <c r="M59" s="22">
        <v>0</v>
      </c>
      <c r="N59" s="22">
        <v>0</v>
      </c>
      <c r="O59" s="23">
        <f t="shared" si="4"/>
        <v>9019374000</v>
      </c>
    </row>
    <row r="60" spans="1:15" ht="19.5" customHeight="1" hidden="1">
      <c r="A60" s="12" t="s">
        <v>37</v>
      </c>
      <c r="B60" s="21" t="s">
        <v>1</v>
      </c>
      <c r="E60" s="24" t="s">
        <v>1</v>
      </c>
      <c r="F60" s="25" t="s">
        <v>1</v>
      </c>
      <c r="G60" s="25" t="s">
        <v>1</v>
      </c>
      <c r="H60" s="25" t="s">
        <v>1</v>
      </c>
      <c r="I60" s="25" t="s">
        <v>1</v>
      </c>
      <c r="J60" s="25" t="s">
        <v>1</v>
      </c>
      <c r="K60" s="25" t="s">
        <v>1</v>
      </c>
      <c r="L60" s="25" t="s">
        <v>1</v>
      </c>
      <c r="M60" s="25" t="s">
        <v>1</v>
      </c>
      <c r="N60" s="25" t="s">
        <v>1</v>
      </c>
      <c r="O60" s="26">
        <f>SUM($F$60:$N$60)</f>
        <v>0</v>
      </c>
    </row>
    <row r="61" spans="1:15" ht="12" customHeight="1">
      <c r="A61" s="27" t="s">
        <v>5</v>
      </c>
      <c r="E61" s="28" t="s">
        <v>1</v>
      </c>
      <c r="F61" s="29" t="s">
        <v>1</v>
      </c>
      <c r="G61" s="29" t="s">
        <v>1</v>
      </c>
      <c r="H61" s="29" t="s">
        <v>1</v>
      </c>
      <c r="I61" s="29" t="s">
        <v>1</v>
      </c>
      <c r="J61" s="29" t="s">
        <v>1</v>
      </c>
      <c r="K61" s="29" t="s">
        <v>1</v>
      </c>
      <c r="L61" s="29" t="s">
        <v>1</v>
      </c>
      <c r="M61" s="29" t="s">
        <v>1</v>
      </c>
      <c r="N61" s="29" t="s">
        <v>1</v>
      </c>
      <c r="O61" s="30" t="s">
        <v>1</v>
      </c>
    </row>
    <row r="62" spans="1:15" ht="22.5" customHeight="1">
      <c r="A62" s="27" t="s">
        <v>1</v>
      </c>
      <c r="B62" s="31" t="s">
        <v>38</v>
      </c>
      <c r="E62" s="4" t="s">
        <v>39</v>
      </c>
      <c r="F62" s="32">
        <v>70808782900</v>
      </c>
      <c r="G62" s="32">
        <v>12388846500</v>
      </c>
      <c r="H62" s="32">
        <v>23520612871</v>
      </c>
      <c r="I62" s="32">
        <v>50250000000</v>
      </c>
      <c r="J62" s="32">
        <v>145686795650</v>
      </c>
      <c r="K62" s="32">
        <v>11919311000</v>
      </c>
      <c r="L62" s="32">
        <v>18751012000</v>
      </c>
      <c r="M62" s="32">
        <v>6320578000</v>
      </c>
      <c r="N62" s="32">
        <v>4866920000</v>
      </c>
      <c r="O62" s="20">
        <f>SUM($F$62:$N$62)</f>
        <v>344512858921</v>
      </c>
    </row>
    <row r="63" spans="1:15" ht="22.5" customHeight="1">
      <c r="A63" s="27" t="s">
        <v>1</v>
      </c>
      <c r="B63" s="31" t="s">
        <v>40</v>
      </c>
      <c r="E63" s="4" t="s">
        <v>41</v>
      </c>
      <c r="F63" s="32">
        <v>10562554000</v>
      </c>
      <c r="G63" s="32">
        <v>1861760000</v>
      </c>
      <c r="H63" s="32">
        <v>5050053000</v>
      </c>
      <c r="I63" s="32">
        <v>0</v>
      </c>
      <c r="J63" s="32">
        <v>2411867000</v>
      </c>
      <c r="K63" s="32">
        <v>15790521000</v>
      </c>
      <c r="L63" s="32">
        <v>963798000</v>
      </c>
      <c r="M63" s="32">
        <v>2304317000</v>
      </c>
      <c r="N63" s="32">
        <v>0</v>
      </c>
      <c r="O63" s="20">
        <f>SUM($F$63:$N$63)</f>
        <v>38944870000</v>
      </c>
    </row>
    <row r="64" spans="1:15" ht="22.5" customHeight="1">
      <c r="A64" s="27" t="s">
        <v>1</v>
      </c>
      <c r="B64" s="31" t="s">
        <v>42</v>
      </c>
      <c r="E64" s="4" t="s">
        <v>43</v>
      </c>
      <c r="F64" s="32">
        <v>320858600</v>
      </c>
      <c r="G64" s="32">
        <v>28198000</v>
      </c>
      <c r="H64" s="32">
        <v>288263000</v>
      </c>
      <c r="I64" s="32">
        <v>0</v>
      </c>
      <c r="J64" s="32">
        <v>1186871400</v>
      </c>
      <c r="K64" s="32">
        <v>203706000</v>
      </c>
      <c r="L64" s="32">
        <v>0</v>
      </c>
      <c r="M64" s="32">
        <v>0</v>
      </c>
      <c r="N64" s="32">
        <v>0</v>
      </c>
      <c r="O64" s="20">
        <f>SUM($F$64:$N$64)</f>
        <v>2027897000</v>
      </c>
    </row>
    <row r="65" spans="1:15" ht="22.5" customHeight="1">
      <c r="A65" s="27" t="s">
        <v>5</v>
      </c>
      <c r="B65" s="31" t="s">
        <v>1</v>
      </c>
      <c r="E65" s="4" t="s">
        <v>44</v>
      </c>
      <c r="F65" s="32">
        <f aca="true" t="shared" si="5" ref="F65:N65">F64+F63+F62</f>
        <v>81692195500</v>
      </c>
      <c r="G65" s="32">
        <f t="shared" si="5"/>
        <v>14278804500</v>
      </c>
      <c r="H65" s="32">
        <f t="shared" si="5"/>
        <v>28858928871</v>
      </c>
      <c r="I65" s="32">
        <f t="shared" si="5"/>
        <v>50250000000</v>
      </c>
      <c r="J65" s="32">
        <f t="shared" si="5"/>
        <v>149285534050</v>
      </c>
      <c r="K65" s="32">
        <f t="shared" si="5"/>
        <v>27913538000</v>
      </c>
      <c r="L65" s="32">
        <f t="shared" si="5"/>
        <v>19714810000</v>
      </c>
      <c r="M65" s="32">
        <f t="shared" si="5"/>
        <v>8624895000</v>
      </c>
      <c r="N65" s="32">
        <f t="shared" si="5"/>
        <v>4866920000</v>
      </c>
      <c r="O65" s="20">
        <f>SUM($F$65:$N$65)</f>
        <v>385485625921</v>
      </c>
    </row>
    <row r="66" spans="1:15" ht="22.5" customHeight="1">
      <c r="A66" s="7" t="s">
        <v>45</v>
      </c>
      <c r="B66" s="21" t="s">
        <v>1</v>
      </c>
      <c r="E66" s="4" t="s">
        <v>46</v>
      </c>
      <c r="F66" s="32">
        <v>0</v>
      </c>
      <c r="G66" s="32">
        <v>0</v>
      </c>
      <c r="H66" s="32">
        <v>0</v>
      </c>
      <c r="I66" s="32">
        <v>0</v>
      </c>
      <c r="J66" s="32">
        <v>17906357650</v>
      </c>
      <c r="K66" s="32">
        <v>0</v>
      </c>
      <c r="L66" s="32">
        <v>15471954000</v>
      </c>
      <c r="M66" s="32">
        <v>0</v>
      </c>
      <c r="N66" s="32">
        <v>0</v>
      </c>
      <c r="O66" s="20">
        <f>SUM($F$66:$N$66)</f>
        <v>33378311650</v>
      </c>
    </row>
    <row r="67" spans="1:15" ht="22.5" customHeight="1">
      <c r="A67" s="7" t="s">
        <v>47</v>
      </c>
      <c r="B67" s="21" t="s">
        <v>1</v>
      </c>
      <c r="E67" s="4" t="s">
        <v>48</v>
      </c>
      <c r="F67" s="32">
        <v>0</v>
      </c>
      <c r="G67" s="32">
        <v>0</v>
      </c>
      <c r="H67" s="32">
        <v>0</v>
      </c>
      <c r="I67" s="32">
        <v>0</v>
      </c>
      <c r="J67" s="32">
        <v>1158996400</v>
      </c>
      <c r="K67" s="32">
        <v>0</v>
      </c>
      <c r="L67" s="32">
        <v>0</v>
      </c>
      <c r="M67" s="32">
        <v>0</v>
      </c>
      <c r="N67" s="32">
        <v>0</v>
      </c>
      <c r="O67" s="20">
        <f>SUM($F$67:$N$67)</f>
        <v>1158996400</v>
      </c>
    </row>
    <row r="68" spans="1:15" ht="31.5" customHeight="1">
      <c r="A68" s="31" t="s">
        <v>5</v>
      </c>
      <c r="B68" s="21" t="s">
        <v>1</v>
      </c>
      <c r="E68" s="5" t="s">
        <v>49</v>
      </c>
      <c r="F68" s="32">
        <f aca="true" t="shared" si="6" ref="F68:N68">F65-(F66+F67)</f>
        <v>81692195500</v>
      </c>
      <c r="G68" s="32">
        <f t="shared" si="6"/>
        <v>14278804500</v>
      </c>
      <c r="H68" s="32">
        <f t="shared" si="6"/>
        <v>28858928871</v>
      </c>
      <c r="I68" s="32">
        <f t="shared" si="6"/>
        <v>50250000000</v>
      </c>
      <c r="J68" s="32">
        <f t="shared" si="6"/>
        <v>130220180000</v>
      </c>
      <c r="K68" s="32">
        <f t="shared" si="6"/>
        <v>27913538000</v>
      </c>
      <c r="L68" s="32">
        <f t="shared" si="6"/>
        <v>4242856000</v>
      </c>
      <c r="M68" s="32">
        <f t="shared" si="6"/>
        <v>8624895000</v>
      </c>
      <c r="N68" s="32">
        <f t="shared" si="6"/>
        <v>4866920000</v>
      </c>
      <c r="O68" s="32">
        <f>SUM($F$68:$N$68)</f>
        <v>350948317871</v>
      </c>
    </row>
    <row r="69" ht="19.5" customHeight="1">
      <c r="O69" s="33" t="s">
        <v>1</v>
      </c>
    </row>
    <row r="75" ht="15">
      <c r="O75" s="34" t="s">
        <v>1</v>
      </c>
    </row>
  </sheetData>
  <sheetProtection/>
  <mergeCells count="14"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  <mergeCell ref="H13:H14"/>
    <mergeCell ref="I13:I14"/>
    <mergeCell ref="J13:J14"/>
    <mergeCell ref="K13:K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E34">
      <selection activeCell="E74" sqref="E74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8" width="19.75390625" style="12" bestFit="1" customWidth="1"/>
    <col min="9" max="9" width="18.875" style="12" bestFit="1" customWidth="1"/>
    <col min="10" max="10" width="20.75390625" style="12" bestFit="1" customWidth="1"/>
    <col min="11" max="11" width="18.875" style="12" customWidth="1"/>
    <col min="12" max="12" width="19.125" style="12" customWidth="1"/>
    <col min="13" max="13" width="19.87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69</v>
      </c>
      <c r="C2" s="8" t="s">
        <v>142</v>
      </c>
      <c r="D2" s="9" t="s">
        <v>7</v>
      </c>
      <c r="E2" s="13" t="str">
        <f aca="true" t="shared" si="0" ref="E2:N2">ButceYil</f>
        <v>2012</v>
      </c>
      <c r="F2" s="13" t="str">
        <f t="shared" si="0"/>
        <v>2012</v>
      </c>
      <c r="G2" s="13" t="str">
        <f t="shared" si="0"/>
        <v>2012</v>
      </c>
      <c r="H2" s="13" t="str">
        <f t="shared" si="0"/>
        <v>2012</v>
      </c>
      <c r="I2" s="13" t="str">
        <f t="shared" si="0"/>
        <v>2012</v>
      </c>
      <c r="J2" s="13" t="str">
        <f t="shared" si="0"/>
        <v>2012</v>
      </c>
      <c r="K2" s="13" t="str">
        <f t="shared" si="0"/>
        <v>2012</v>
      </c>
      <c r="L2" s="13" t="str">
        <f t="shared" si="0"/>
        <v>2012</v>
      </c>
      <c r="M2" s="13" t="str">
        <f t="shared" si="0"/>
        <v>2012</v>
      </c>
      <c r="N2" s="13" t="str">
        <f t="shared" si="0"/>
        <v>2012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2012</v>
      </c>
      <c r="G3" s="13" t="str">
        <f t="shared" si="1"/>
        <v>2012</v>
      </c>
      <c r="H3" s="13" t="str">
        <f t="shared" si="1"/>
        <v>2012</v>
      </c>
      <c r="I3" s="13" t="str">
        <f t="shared" si="1"/>
        <v>2012</v>
      </c>
      <c r="J3" s="13" t="str">
        <f t="shared" si="1"/>
        <v>2012</v>
      </c>
      <c r="K3" s="13" t="str">
        <f t="shared" si="1"/>
        <v>2012</v>
      </c>
      <c r="L3" s="13" t="str">
        <f t="shared" si="1"/>
        <v>2012</v>
      </c>
      <c r="M3" s="13" t="str">
        <f t="shared" si="1"/>
        <v>2012</v>
      </c>
      <c r="N3" s="13" t="str">
        <f t="shared" si="1"/>
        <v>2012</v>
      </c>
      <c r="O3" s="12" t="s">
        <v>1</v>
      </c>
    </row>
    <row r="4" spans="1:15" ht="15" hidden="1">
      <c r="A4" s="1" t="s">
        <v>9</v>
      </c>
      <c r="B4" s="7" t="s">
        <v>62</v>
      </c>
      <c r="C4" s="8" t="s">
        <v>143</v>
      </c>
      <c r="D4" s="9" t="s">
        <v>10</v>
      </c>
      <c r="E4" s="14" t="s">
        <v>1</v>
      </c>
      <c r="F4" s="13" t="str">
        <f aca="true" t="shared" si="2" ref="F4:N4">Asama</f>
        <v>13</v>
      </c>
      <c r="G4" s="13" t="str">
        <f t="shared" si="2"/>
        <v>13</v>
      </c>
      <c r="H4" s="13" t="str">
        <f t="shared" si="2"/>
        <v>13</v>
      </c>
      <c r="I4" s="13" t="str">
        <f t="shared" si="2"/>
        <v>13</v>
      </c>
      <c r="J4" s="13" t="str">
        <f t="shared" si="2"/>
        <v>13</v>
      </c>
      <c r="K4" s="13" t="str">
        <f t="shared" si="2"/>
        <v>13</v>
      </c>
      <c r="L4" s="13" t="str">
        <f t="shared" si="2"/>
        <v>13</v>
      </c>
      <c r="M4" s="13" t="str">
        <f t="shared" si="2"/>
        <v>13</v>
      </c>
      <c r="N4" s="13" t="str">
        <f t="shared" si="2"/>
        <v>13</v>
      </c>
      <c r="O4" s="12" t="s">
        <v>1</v>
      </c>
    </row>
    <row r="5" spans="1:15" ht="15" hidden="1">
      <c r="A5" s="1" t="s">
        <v>11</v>
      </c>
      <c r="B5" s="15" t="s">
        <v>144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9" t="s">
        <v>149</v>
      </c>
      <c r="F9" s="39" t="s">
        <v>1</v>
      </c>
      <c r="G9" s="39" t="s">
        <v>1</v>
      </c>
      <c r="H9" s="39" t="s">
        <v>1</v>
      </c>
      <c r="I9" s="39" t="s">
        <v>1</v>
      </c>
      <c r="J9" s="39" t="s">
        <v>1</v>
      </c>
      <c r="K9" s="39" t="s">
        <v>1</v>
      </c>
      <c r="L9" s="39" t="s">
        <v>1</v>
      </c>
      <c r="M9" s="39" t="s">
        <v>1</v>
      </c>
      <c r="N9" s="39" t="s">
        <v>1</v>
      </c>
      <c r="O9" s="39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9" t="s">
        <v>150</v>
      </c>
      <c r="F10" s="39" t="s">
        <v>1</v>
      </c>
      <c r="G10" s="39" t="s">
        <v>1</v>
      </c>
      <c r="H10" s="39" t="s">
        <v>1</v>
      </c>
      <c r="I10" s="39" t="s">
        <v>1</v>
      </c>
      <c r="J10" s="39" t="s">
        <v>1</v>
      </c>
      <c r="K10" s="39" t="s">
        <v>1</v>
      </c>
      <c r="L10" s="39" t="s">
        <v>1</v>
      </c>
      <c r="M10" s="39" t="s">
        <v>1</v>
      </c>
      <c r="N10" s="39" t="s">
        <v>1</v>
      </c>
      <c r="O10" s="39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40" t="s">
        <v>24</v>
      </c>
      <c r="F11" s="40" t="s">
        <v>1</v>
      </c>
      <c r="G11" s="40" t="s">
        <v>1</v>
      </c>
      <c r="H11" s="40" t="s">
        <v>1</v>
      </c>
      <c r="I11" s="40" t="s">
        <v>1</v>
      </c>
      <c r="J11" s="40" t="s">
        <v>1</v>
      </c>
      <c r="K11" s="40" t="s">
        <v>1</v>
      </c>
      <c r="L11" s="40" t="s">
        <v>1</v>
      </c>
      <c r="M11" s="40" t="s">
        <v>1</v>
      </c>
      <c r="N11" s="40" t="s">
        <v>1</v>
      </c>
      <c r="O11" s="40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5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36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94</v>
      </c>
      <c r="F16" s="22">
        <v>38499500</v>
      </c>
      <c r="G16" s="22">
        <v>3697000</v>
      </c>
      <c r="H16" s="22">
        <v>47762000</v>
      </c>
      <c r="I16" s="22">
        <v>0</v>
      </c>
      <c r="J16" s="22">
        <v>1996500</v>
      </c>
      <c r="K16" s="22">
        <v>56015000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147970000</v>
      </c>
    </row>
    <row r="17" spans="2:15" ht="16.5" customHeight="1">
      <c r="B17" s="21" t="s">
        <v>14</v>
      </c>
      <c r="C17" s="14" t="s">
        <v>1</v>
      </c>
      <c r="E17" s="3" t="s">
        <v>95</v>
      </c>
      <c r="F17" s="22">
        <v>348158800</v>
      </c>
      <c r="G17" s="22">
        <v>39986000</v>
      </c>
      <c r="H17" s="22">
        <v>84603000</v>
      </c>
      <c r="I17" s="22">
        <v>0</v>
      </c>
      <c r="J17" s="22">
        <v>71987200</v>
      </c>
      <c r="K17" s="22">
        <v>65935000</v>
      </c>
      <c r="L17" s="22">
        <v>0</v>
      </c>
      <c r="M17" s="22">
        <v>0</v>
      </c>
      <c r="N17" s="22">
        <v>0</v>
      </c>
      <c r="O17" s="23">
        <f t="shared" si="3"/>
        <v>610670000</v>
      </c>
    </row>
    <row r="18" spans="2:15" ht="16.5" customHeight="1">
      <c r="B18" s="21" t="s">
        <v>15</v>
      </c>
      <c r="C18" s="14" t="s">
        <v>1</v>
      </c>
      <c r="E18" s="3" t="s">
        <v>96</v>
      </c>
      <c r="F18" s="22">
        <v>9328000</v>
      </c>
      <c r="G18" s="22">
        <v>1175000</v>
      </c>
      <c r="H18" s="22">
        <v>9999000</v>
      </c>
      <c r="I18" s="22">
        <v>0</v>
      </c>
      <c r="J18" s="22">
        <v>84000</v>
      </c>
      <c r="K18" s="22">
        <v>5951000</v>
      </c>
      <c r="L18" s="22">
        <v>0</v>
      </c>
      <c r="M18" s="22">
        <v>0</v>
      </c>
      <c r="N18" s="22">
        <v>0</v>
      </c>
      <c r="O18" s="23">
        <f t="shared" si="3"/>
        <v>26537000</v>
      </c>
    </row>
    <row r="19" spans="2:15" ht="16.5" customHeight="1">
      <c r="B19" s="21" t="s">
        <v>16</v>
      </c>
      <c r="C19" s="14" t="s">
        <v>1</v>
      </c>
      <c r="E19" s="3" t="s">
        <v>97</v>
      </c>
      <c r="F19" s="22">
        <v>68144000</v>
      </c>
      <c r="G19" s="22">
        <v>9837000</v>
      </c>
      <c r="H19" s="22">
        <v>14026000</v>
      </c>
      <c r="I19" s="22">
        <v>0</v>
      </c>
      <c r="J19" s="22">
        <v>815000</v>
      </c>
      <c r="K19" s="22">
        <v>18807000</v>
      </c>
      <c r="L19" s="22">
        <v>0</v>
      </c>
      <c r="M19" s="22">
        <v>0</v>
      </c>
      <c r="N19" s="22">
        <v>0</v>
      </c>
      <c r="O19" s="23">
        <f t="shared" si="3"/>
        <v>111629000</v>
      </c>
    </row>
    <row r="20" spans="2:15" ht="16.5" customHeight="1">
      <c r="B20" s="21" t="s">
        <v>17</v>
      </c>
      <c r="C20" s="14" t="s">
        <v>1</v>
      </c>
      <c r="E20" s="3" t="s">
        <v>98</v>
      </c>
      <c r="F20" s="22">
        <v>54002000</v>
      </c>
      <c r="G20" s="22">
        <v>7018000</v>
      </c>
      <c r="H20" s="22">
        <v>10909000</v>
      </c>
      <c r="I20" s="22">
        <v>0</v>
      </c>
      <c r="J20" s="22">
        <v>348000</v>
      </c>
      <c r="K20" s="22">
        <v>3929000</v>
      </c>
      <c r="L20" s="22">
        <v>0</v>
      </c>
      <c r="M20" s="22">
        <v>0</v>
      </c>
      <c r="N20" s="22">
        <v>0</v>
      </c>
      <c r="O20" s="23">
        <f t="shared" si="3"/>
        <v>76206000</v>
      </c>
    </row>
    <row r="21" spans="2:15" ht="16.5" customHeight="1">
      <c r="B21" s="21" t="s">
        <v>18</v>
      </c>
      <c r="C21" s="14" t="s">
        <v>1</v>
      </c>
      <c r="E21" s="3" t="s">
        <v>99</v>
      </c>
      <c r="F21" s="22">
        <v>96038077</v>
      </c>
      <c r="G21" s="22">
        <v>12200760</v>
      </c>
      <c r="H21" s="22">
        <v>30912425</v>
      </c>
      <c r="I21" s="22">
        <v>0</v>
      </c>
      <c r="J21" s="22">
        <v>632238</v>
      </c>
      <c r="K21" s="22">
        <v>800280</v>
      </c>
      <c r="L21" s="22">
        <v>0</v>
      </c>
      <c r="M21" s="22">
        <v>0</v>
      </c>
      <c r="N21" s="22">
        <v>0</v>
      </c>
      <c r="O21" s="23">
        <f t="shared" si="3"/>
        <v>140583780</v>
      </c>
    </row>
    <row r="22" spans="2:15" ht="16.5" customHeight="1">
      <c r="B22" s="21" t="s">
        <v>19</v>
      </c>
      <c r="C22" s="14" t="s">
        <v>1</v>
      </c>
      <c r="E22" s="3" t="s">
        <v>100</v>
      </c>
      <c r="F22" s="22">
        <v>85527000</v>
      </c>
      <c r="G22" s="22">
        <v>11854000</v>
      </c>
      <c r="H22" s="22">
        <v>413605000</v>
      </c>
      <c r="I22" s="22">
        <v>0</v>
      </c>
      <c r="J22" s="22">
        <v>229886000</v>
      </c>
      <c r="K22" s="22">
        <v>338176000</v>
      </c>
      <c r="L22" s="22">
        <v>4224000</v>
      </c>
      <c r="M22" s="22">
        <v>0</v>
      </c>
      <c r="N22" s="22">
        <v>0</v>
      </c>
      <c r="O22" s="23">
        <f t="shared" si="3"/>
        <v>1083272000</v>
      </c>
    </row>
    <row r="23" spans="2:15" ht="16.5" customHeight="1">
      <c r="B23" s="21" t="s">
        <v>55</v>
      </c>
      <c r="C23" s="14" t="s">
        <v>1</v>
      </c>
      <c r="E23" s="3" t="s">
        <v>101</v>
      </c>
      <c r="F23" s="22">
        <v>501392000</v>
      </c>
      <c r="G23" s="22">
        <v>57186000</v>
      </c>
      <c r="H23" s="22">
        <v>118957000</v>
      </c>
      <c r="I23" s="22">
        <v>0</v>
      </c>
      <c r="J23" s="22">
        <v>0</v>
      </c>
      <c r="K23" s="22">
        <v>134736000</v>
      </c>
      <c r="L23" s="22">
        <v>0</v>
      </c>
      <c r="M23" s="22">
        <v>0</v>
      </c>
      <c r="N23" s="22">
        <v>0</v>
      </c>
      <c r="O23" s="23">
        <f t="shared" si="3"/>
        <v>812271000</v>
      </c>
    </row>
    <row r="24" spans="2:15" ht="16.5" customHeight="1">
      <c r="B24" s="21" t="s">
        <v>56</v>
      </c>
      <c r="C24" s="14" t="s">
        <v>1</v>
      </c>
      <c r="E24" s="3" t="s">
        <v>102</v>
      </c>
      <c r="F24" s="22">
        <v>11448000</v>
      </c>
      <c r="G24" s="22">
        <v>1542000</v>
      </c>
      <c r="H24" s="22">
        <v>1974000</v>
      </c>
      <c r="I24" s="22">
        <v>0</v>
      </c>
      <c r="J24" s="22">
        <v>1000</v>
      </c>
      <c r="K24" s="22">
        <v>528000</v>
      </c>
      <c r="L24" s="22">
        <v>0</v>
      </c>
      <c r="M24" s="22">
        <v>0</v>
      </c>
      <c r="N24" s="22">
        <v>0</v>
      </c>
      <c r="O24" s="23">
        <f t="shared" si="3"/>
        <v>15493000</v>
      </c>
    </row>
    <row r="25" spans="2:15" ht="16.5" customHeight="1">
      <c r="B25" s="21" t="s">
        <v>57</v>
      </c>
      <c r="C25" s="14" t="s">
        <v>1</v>
      </c>
      <c r="E25" s="3" t="s">
        <v>103</v>
      </c>
      <c r="F25" s="22">
        <v>13898000</v>
      </c>
      <c r="G25" s="22">
        <v>2104000</v>
      </c>
      <c r="H25" s="22">
        <v>75353000</v>
      </c>
      <c r="I25" s="22">
        <v>0</v>
      </c>
      <c r="J25" s="22">
        <v>153000</v>
      </c>
      <c r="K25" s="22">
        <v>2246000</v>
      </c>
      <c r="L25" s="22">
        <v>0</v>
      </c>
      <c r="M25" s="22">
        <v>0</v>
      </c>
      <c r="N25" s="22">
        <v>0</v>
      </c>
      <c r="O25" s="23">
        <f t="shared" si="3"/>
        <v>93754000</v>
      </c>
    </row>
    <row r="26" spans="2:15" ht="16.5" customHeight="1">
      <c r="B26" s="21" t="s">
        <v>58</v>
      </c>
      <c r="C26" s="14" t="s">
        <v>1</v>
      </c>
      <c r="E26" s="3" t="s">
        <v>104</v>
      </c>
      <c r="F26" s="22">
        <v>78375000</v>
      </c>
      <c r="G26" s="22">
        <v>10243000</v>
      </c>
      <c r="H26" s="22">
        <v>787799000</v>
      </c>
      <c r="I26" s="22">
        <v>53000000000</v>
      </c>
      <c r="J26" s="22">
        <v>8041573000</v>
      </c>
      <c r="K26" s="22">
        <v>28996000</v>
      </c>
      <c r="L26" s="22">
        <v>423150000</v>
      </c>
      <c r="M26" s="22">
        <v>7212995000</v>
      </c>
      <c r="N26" s="22">
        <v>0</v>
      </c>
      <c r="O26" s="23">
        <f t="shared" si="3"/>
        <v>69583131000</v>
      </c>
    </row>
    <row r="27" spans="2:15" ht="16.5" customHeight="1">
      <c r="B27" s="21" t="s">
        <v>59</v>
      </c>
      <c r="C27" s="14" t="s">
        <v>1</v>
      </c>
      <c r="E27" s="3" t="s">
        <v>105</v>
      </c>
      <c r="F27" s="22">
        <v>3440738000</v>
      </c>
      <c r="G27" s="22">
        <v>575026000</v>
      </c>
      <c r="H27" s="22">
        <v>107934000</v>
      </c>
      <c r="I27" s="22">
        <v>0</v>
      </c>
      <c r="J27" s="22">
        <v>17243000</v>
      </c>
      <c r="K27" s="22">
        <v>42666000</v>
      </c>
      <c r="L27" s="22">
        <v>0</v>
      </c>
      <c r="M27" s="22">
        <v>0</v>
      </c>
      <c r="N27" s="22">
        <v>0</v>
      </c>
      <c r="O27" s="23">
        <f t="shared" si="3"/>
        <v>4183607000</v>
      </c>
    </row>
    <row r="28" spans="2:15" ht="16.5" customHeight="1">
      <c r="B28" s="21" t="s">
        <v>60</v>
      </c>
      <c r="C28" s="14" t="s">
        <v>1</v>
      </c>
      <c r="E28" s="3" t="s">
        <v>106</v>
      </c>
      <c r="F28" s="22">
        <v>9808000</v>
      </c>
      <c r="G28" s="22">
        <v>1734000</v>
      </c>
      <c r="H28" s="22">
        <v>36363000</v>
      </c>
      <c r="I28" s="22">
        <v>0</v>
      </c>
      <c r="J28" s="22">
        <v>252910000</v>
      </c>
      <c r="K28" s="22">
        <v>335124000</v>
      </c>
      <c r="L28" s="22">
        <v>15235000</v>
      </c>
      <c r="M28" s="22">
        <v>113551000</v>
      </c>
      <c r="N28" s="22">
        <v>0</v>
      </c>
      <c r="O28" s="23">
        <f t="shared" si="3"/>
        <v>764725000</v>
      </c>
    </row>
    <row r="29" spans="2:15" ht="16.5" customHeight="1">
      <c r="B29" s="21" t="s">
        <v>61</v>
      </c>
      <c r="C29" s="14" t="s">
        <v>1</v>
      </c>
      <c r="E29" s="3" t="s">
        <v>107</v>
      </c>
      <c r="F29" s="22">
        <v>1460000</v>
      </c>
      <c r="G29" s="22">
        <v>85000</v>
      </c>
      <c r="H29" s="22">
        <v>15789000</v>
      </c>
      <c r="I29" s="22">
        <v>0</v>
      </c>
      <c r="J29" s="22">
        <v>0</v>
      </c>
      <c r="K29" s="22">
        <v>2807000</v>
      </c>
      <c r="L29" s="22">
        <v>0</v>
      </c>
      <c r="M29" s="22">
        <v>0</v>
      </c>
      <c r="N29" s="22">
        <v>0</v>
      </c>
      <c r="O29" s="23">
        <f t="shared" si="3"/>
        <v>20141000</v>
      </c>
    </row>
    <row r="30" spans="2:15" ht="16.5" customHeight="1">
      <c r="B30" s="21" t="s">
        <v>20</v>
      </c>
      <c r="C30" s="14" t="s">
        <v>1</v>
      </c>
      <c r="E30" s="3" t="s">
        <v>108</v>
      </c>
      <c r="F30" s="22">
        <v>3438631000</v>
      </c>
      <c r="G30" s="22">
        <v>518545000</v>
      </c>
      <c r="H30" s="22">
        <v>784484000</v>
      </c>
      <c r="I30" s="22">
        <v>0</v>
      </c>
      <c r="J30" s="22">
        <v>169935000</v>
      </c>
      <c r="K30" s="22">
        <v>216349000</v>
      </c>
      <c r="L30" s="22">
        <v>570649000</v>
      </c>
      <c r="M30" s="22">
        <v>0</v>
      </c>
      <c r="N30" s="22">
        <v>0</v>
      </c>
      <c r="O30" s="23">
        <f t="shared" si="3"/>
        <v>5698593000</v>
      </c>
    </row>
    <row r="31" spans="2:15" ht="16.5" customHeight="1">
      <c r="B31" s="21" t="s">
        <v>21</v>
      </c>
      <c r="C31" s="14" t="s">
        <v>1</v>
      </c>
      <c r="E31" s="3" t="s">
        <v>109</v>
      </c>
      <c r="F31" s="22">
        <v>9172741000</v>
      </c>
      <c r="G31" s="22">
        <v>1753317000</v>
      </c>
      <c r="H31" s="22">
        <v>8494895000</v>
      </c>
      <c r="I31" s="22">
        <v>0</v>
      </c>
      <c r="J31" s="22">
        <v>237725000</v>
      </c>
      <c r="K31" s="22">
        <v>106131000</v>
      </c>
      <c r="L31" s="22">
        <v>0</v>
      </c>
      <c r="M31" s="22">
        <v>0</v>
      </c>
      <c r="N31" s="22">
        <v>0</v>
      </c>
      <c r="O31" s="23">
        <f t="shared" si="3"/>
        <v>19764809000</v>
      </c>
    </row>
    <row r="32" spans="2:15" ht="16.5" customHeight="1">
      <c r="B32" s="21" t="s">
        <v>62</v>
      </c>
      <c r="C32" s="14" t="s">
        <v>1</v>
      </c>
      <c r="E32" s="3" t="s">
        <v>110</v>
      </c>
      <c r="F32" s="22">
        <v>1498412000</v>
      </c>
      <c r="G32" s="22">
        <v>124201000</v>
      </c>
      <c r="H32" s="22">
        <v>168754000</v>
      </c>
      <c r="I32" s="22">
        <v>0</v>
      </c>
      <c r="J32" s="22">
        <v>465668000</v>
      </c>
      <c r="K32" s="22">
        <v>430707000</v>
      </c>
      <c r="L32" s="22">
        <v>100595000</v>
      </c>
      <c r="M32" s="22">
        <v>0</v>
      </c>
      <c r="N32" s="22">
        <v>0</v>
      </c>
      <c r="O32" s="23">
        <f t="shared" si="3"/>
        <v>2788337000</v>
      </c>
    </row>
    <row r="33" spans="2:15" ht="16.5" customHeight="1">
      <c r="B33" s="21" t="s">
        <v>63</v>
      </c>
      <c r="C33" s="14" t="s">
        <v>1</v>
      </c>
      <c r="E33" s="3" t="s">
        <v>111</v>
      </c>
      <c r="F33" s="22">
        <v>2949354000</v>
      </c>
      <c r="G33" s="22">
        <v>465967000</v>
      </c>
      <c r="H33" s="22">
        <v>1627094000</v>
      </c>
      <c r="I33" s="22">
        <v>0</v>
      </c>
      <c r="J33" s="22">
        <v>6547000</v>
      </c>
      <c r="K33" s="22">
        <v>203626000</v>
      </c>
      <c r="L33" s="22">
        <v>0</v>
      </c>
      <c r="M33" s="22">
        <v>0</v>
      </c>
      <c r="N33" s="22">
        <v>0</v>
      </c>
      <c r="O33" s="23">
        <f t="shared" si="3"/>
        <v>5252588000</v>
      </c>
    </row>
    <row r="34" spans="2:15" ht="16.5" customHeight="1">
      <c r="B34" s="21" t="s">
        <v>64</v>
      </c>
      <c r="C34" s="14" t="s">
        <v>1</v>
      </c>
      <c r="E34" s="3" t="s">
        <v>112</v>
      </c>
      <c r="F34" s="22">
        <v>9468985000</v>
      </c>
      <c r="G34" s="22">
        <v>1901330000</v>
      </c>
      <c r="H34" s="22">
        <v>999859000</v>
      </c>
      <c r="I34" s="22">
        <v>0</v>
      </c>
      <c r="J34" s="22">
        <v>3948000</v>
      </c>
      <c r="K34" s="22">
        <v>689581000</v>
      </c>
      <c r="L34" s="22">
        <v>0</v>
      </c>
      <c r="M34" s="22">
        <v>0</v>
      </c>
      <c r="N34" s="22">
        <v>0</v>
      </c>
      <c r="O34" s="23">
        <f t="shared" si="3"/>
        <v>13063703000</v>
      </c>
    </row>
    <row r="35" spans="2:15" ht="16.5" customHeight="1">
      <c r="B35" s="21" t="s">
        <v>65</v>
      </c>
      <c r="C35" s="14" t="s">
        <v>1</v>
      </c>
      <c r="E35" s="3" t="s">
        <v>113</v>
      </c>
      <c r="F35" s="22">
        <v>145983000</v>
      </c>
      <c r="G35" s="22">
        <v>26016000</v>
      </c>
      <c r="H35" s="22">
        <v>169782000</v>
      </c>
      <c r="I35" s="22">
        <v>0</v>
      </c>
      <c r="J35" s="22">
        <v>2044000</v>
      </c>
      <c r="K35" s="22">
        <v>57824000</v>
      </c>
      <c r="L35" s="22">
        <v>0</v>
      </c>
      <c r="M35" s="22">
        <v>0</v>
      </c>
      <c r="N35" s="22">
        <v>0</v>
      </c>
      <c r="O35" s="23">
        <f t="shared" si="3"/>
        <v>401649000</v>
      </c>
    </row>
    <row r="36" spans="2:15" ht="16.5" customHeight="1">
      <c r="B36" s="21" t="s">
        <v>66</v>
      </c>
      <c r="C36" s="14" t="s">
        <v>1</v>
      </c>
      <c r="E36" s="3" t="s">
        <v>114</v>
      </c>
      <c r="F36" s="22">
        <v>520412000</v>
      </c>
      <c r="G36" s="22">
        <v>46641000</v>
      </c>
      <c r="H36" s="22">
        <v>229052000</v>
      </c>
      <c r="I36" s="22">
        <v>0</v>
      </c>
      <c r="J36" s="22">
        <v>388907000</v>
      </c>
      <c r="K36" s="22">
        <v>300532000</v>
      </c>
      <c r="L36" s="22">
        <v>0</v>
      </c>
      <c r="M36" s="22">
        <v>476000</v>
      </c>
      <c r="N36" s="22">
        <v>0</v>
      </c>
      <c r="O36" s="23">
        <f t="shared" si="3"/>
        <v>1486020000</v>
      </c>
    </row>
    <row r="37" spans="2:15" ht="16.5" customHeight="1">
      <c r="B37" s="21" t="s">
        <v>67</v>
      </c>
      <c r="C37" s="14" t="s">
        <v>1</v>
      </c>
      <c r="E37" s="3" t="s">
        <v>115</v>
      </c>
      <c r="F37" s="22">
        <v>1014139000</v>
      </c>
      <c r="G37" s="22">
        <v>155931000</v>
      </c>
      <c r="H37" s="22">
        <v>408003304</v>
      </c>
      <c r="I37" s="22">
        <v>0</v>
      </c>
      <c r="J37" s="22">
        <v>85994740740</v>
      </c>
      <c r="K37" s="22">
        <v>115648000</v>
      </c>
      <c r="L37" s="22">
        <v>3869210000</v>
      </c>
      <c r="M37" s="22">
        <v>0</v>
      </c>
      <c r="N37" s="22">
        <v>4623767000</v>
      </c>
      <c r="O37" s="23">
        <f t="shared" si="3"/>
        <v>96181439044</v>
      </c>
    </row>
    <row r="38" spans="2:15" ht="16.5" customHeight="1">
      <c r="B38" s="21" t="s">
        <v>68</v>
      </c>
      <c r="C38" s="14" t="s">
        <v>1</v>
      </c>
      <c r="E38" s="3" t="s">
        <v>116</v>
      </c>
      <c r="F38" s="22">
        <v>1489132000</v>
      </c>
      <c r="G38" s="22">
        <v>244306000</v>
      </c>
      <c r="H38" s="22">
        <v>191163000</v>
      </c>
      <c r="I38" s="22">
        <v>0</v>
      </c>
      <c r="J38" s="22">
        <v>11213000</v>
      </c>
      <c r="K38" s="22">
        <v>103859000</v>
      </c>
      <c r="L38" s="22">
        <v>0</v>
      </c>
      <c r="M38" s="22">
        <v>0</v>
      </c>
      <c r="N38" s="22">
        <v>0</v>
      </c>
      <c r="O38" s="23">
        <f t="shared" si="3"/>
        <v>2039673000</v>
      </c>
    </row>
    <row r="39" spans="2:15" ht="16.5" customHeight="1">
      <c r="B39" s="21" t="s">
        <v>69</v>
      </c>
      <c r="C39" s="14" t="s">
        <v>1</v>
      </c>
      <c r="E39" s="3" t="s">
        <v>117</v>
      </c>
      <c r="F39" s="22">
        <v>29978680000</v>
      </c>
      <c r="G39" s="22">
        <v>4893264000</v>
      </c>
      <c r="H39" s="22">
        <v>3225639000</v>
      </c>
      <c r="I39" s="22">
        <v>0</v>
      </c>
      <c r="J39" s="22">
        <v>1400849000</v>
      </c>
      <c r="K39" s="22">
        <v>2893525000</v>
      </c>
      <c r="L39" s="22">
        <v>23000000</v>
      </c>
      <c r="M39" s="22">
        <v>0</v>
      </c>
      <c r="N39" s="22">
        <v>0</v>
      </c>
      <c r="O39" s="23">
        <f t="shared" si="3"/>
        <v>42414957000</v>
      </c>
    </row>
    <row r="40" spans="2:15" ht="16.5" customHeight="1">
      <c r="B40" s="21" t="s">
        <v>70</v>
      </c>
      <c r="C40" s="14" t="s">
        <v>1</v>
      </c>
      <c r="E40" s="3" t="s">
        <v>118</v>
      </c>
      <c r="F40" s="22">
        <v>7363527000</v>
      </c>
      <c r="G40" s="22">
        <v>1667645000</v>
      </c>
      <c r="H40" s="22">
        <v>4580771000</v>
      </c>
      <c r="I40" s="22">
        <v>0</v>
      </c>
      <c r="J40" s="22">
        <v>20908000</v>
      </c>
      <c r="K40" s="22">
        <v>1298068000</v>
      </c>
      <c r="L40" s="22">
        <v>1100000</v>
      </c>
      <c r="M40" s="22">
        <v>0</v>
      </c>
      <c r="N40" s="22">
        <v>0</v>
      </c>
      <c r="O40" s="23">
        <f t="shared" si="3"/>
        <v>14932019000</v>
      </c>
    </row>
    <row r="41" spans="2:15" ht="16.5" customHeight="1">
      <c r="B41" s="21" t="s">
        <v>71</v>
      </c>
      <c r="C41" s="14" t="s">
        <v>1</v>
      </c>
      <c r="E41" s="3" t="s">
        <v>119</v>
      </c>
      <c r="F41" s="22">
        <v>77848000</v>
      </c>
      <c r="G41" s="22">
        <v>15659000</v>
      </c>
      <c r="H41" s="22">
        <v>22337000</v>
      </c>
      <c r="I41" s="22">
        <v>0</v>
      </c>
      <c r="J41" s="22">
        <v>2400187000</v>
      </c>
      <c r="K41" s="22">
        <v>4482911000</v>
      </c>
      <c r="L41" s="22">
        <v>3573987000</v>
      </c>
      <c r="M41" s="22">
        <v>0</v>
      </c>
      <c r="N41" s="22">
        <v>0</v>
      </c>
      <c r="O41" s="23">
        <f t="shared" si="3"/>
        <v>10572929000</v>
      </c>
    </row>
    <row r="42" spans="2:15" ht="16.5" customHeight="1">
      <c r="B42" s="21" t="s">
        <v>72</v>
      </c>
      <c r="C42" s="14" t="s">
        <v>1</v>
      </c>
      <c r="E42" s="3" t="s">
        <v>120</v>
      </c>
      <c r="F42" s="22">
        <v>54242000</v>
      </c>
      <c r="G42" s="22">
        <v>8182000</v>
      </c>
      <c r="H42" s="22">
        <v>6753000</v>
      </c>
      <c r="I42" s="22">
        <v>0</v>
      </c>
      <c r="J42" s="22">
        <v>1052000</v>
      </c>
      <c r="K42" s="22">
        <v>56140000</v>
      </c>
      <c r="L42" s="22">
        <v>0</v>
      </c>
      <c r="M42" s="22">
        <v>0</v>
      </c>
      <c r="N42" s="22">
        <v>0</v>
      </c>
      <c r="O42" s="23">
        <f t="shared" si="3"/>
        <v>126369000</v>
      </c>
    </row>
    <row r="43" spans="2:15" ht="16.5" customHeight="1">
      <c r="B43" s="21" t="s">
        <v>73</v>
      </c>
      <c r="C43" s="14" t="s">
        <v>1</v>
      </c>
      <c r="E43" s="3" t="s">
        <v>121</v>
      </c>
      <c r="F43" s="22">
        <v>112398000</v>
      </c>
      <c r="G43" s="22">
        <v>18193000</v>
      </c>
      <c r="H43" s="22">
        <v>26710000</v>
      </c>
      <c r="I43" s="22">
        <v>0</v>
      </c>
      <c r="J43" s="22">
        <v>35423775000</v>
      </c>
      <c r="K43" s="22">
        <v>33044000</v>
      </c>
      <c r="L43" s="22">
        <v>94814000</v>
      </c>
      <c r="M43" s="22">
        <v>0</v>
      </c>
      <c r="N43" s="22">
        <v>0</v>
      </c>
      <c r="O43" s="23">
        <f t="shared" si="3"/>
        <v>35708934000</v>
      </c>
    </row>
    <row r="44" spans="2:15" ht="16.5" customHeight="1">
      <c r="B44" s="21" t="s">
        <v>74</v>
      </c>
      <c r="C44" s="14" t="s">
        <v>1</v>
      </c>
      <c r="E44" s="3" t="s">
        <v>122</v>
      </c>
      <c r="F44" s="22">
        <v>11154000</v>
      </c>
      <c r="G44" s="22">
        <v>1446000</v>
      </c>
      <c r="H44" s="22">
        <v>2374000</v>
      </c>
      <c r="I44" s="22">
        <v>0</v>
      </c>
      <c r="J44" s="22">
        <v>88000</v>
      </c>
      <c r="K44" s="22">
        <v>1123000</v>
      </c>
      <c r="L44" s="22">
        <v>0</v>
      </c>
      <c r="M44" s="22">
        <v>0</v>
      </c>
      <c r="N44" s="22">
        <v>0</v>
      </c>
      <c r="O44" s="23">
        <f t="shared" si="3"/>
        <v>16185000</v>
      </c>
    </row>
    <row r="45" spans="2:15" ht="16.5" customHeight="1">
      <c r="B45" s="21" t="s">
        <v>75</v>
      </c>
      <c r="C45" s="14" t="s">
        <v>1</v>
      </c>
      <c r="E45" s="3" t="s">
        <v>123</v>
      </c>
      <c r="F45" s="22">
        <v>30919000</v>
      </c>
      <c r="G45" s="22">
        <v>5351000</v>
      </c>
      <c r="H45" s="22">
        <v>22337000</v>
      </c>
      <c r="I45" s="22">
        <v>0</v>
      </c>
      <c r="J45" s="22">
        <v>231208000</v>
      </c>
      <c r="K45" s="22">
        <v>16280000</v>
      </c>
      <c r="L45" s="22">
        <v>295897000</v>
      </c>
      <c r="M45" s="22">
        <v>34000000</v>
      </c>
      <c r="N45" s="22">
        <v>0</v>
      </c>
      <c r="O45" s="23">
        <f t="shared" si="3"/>
        <v>635992000</v>
      </c>
    </row>
    <row r="46" spans="2:15" ht="16.5" customHeight="1">
      <c r="B46" s="21" t="s">
        <v>76</v>
      </c>
      <c r="C46" s="14" t="s">
        <v>1</v>
      </c>
      <c r="E46" s="3" t="s">
        <v>124</v>
      </c>
      <c r="F46" s="22">
        <v>4494000</v>
      </c>
      <c r="G46" s="22">
        <v>818000</v>
      </c>
      <c r="H46" s="22">
        <v>1870000</v>
      </c>
      <c r="I46" s="22">
        <v>0</v>
      </c>
      <c r="J46" s="22">
        <v>52000</v>
      </c>
      <c r="K46" s="22">
        <v>449000</v>
      </c>
      <c r="L46" s="22">
        <v>0</v>
      </c>
      <c r="M46" s="22">
        <v>0</v>
      </c>
      <c r="N46" s="22">
        <v>0</v>
      </c>
      <c r="O46" s="23">
        <f t="shared" si="3"/>
        <v>7683000</v>
      </c>
    </row>
    <row r="47" spans="2:15" ht="16.5" customHeight="1">
      <c r="B47" s="21" t="s">
        <v>77</v>
      </c>
      <c r="C47" s="14" t="s">
        <v>1</v>
      </c>
      <c r="E47" s="3" t="s">
        <v>125</v>
      </c>
      <c r="F47" s="22">
        <v>431844000</v>
      </c>
      <c r="G47" s="22">
        <v>72540000</v>
      </c>
      <c r="H47" s="22">
        <v>246757000</v>
      </c>
      <c r="I47" s="22">
        <v>0</v>
      </c>
      <c r="J47" s="22">
        <v>607913000</v>
      </c>
      <c r="K47" s="22">
        <v>240349000</v>
      </c>
      <c r="L47" s="22">
        <v>172953000</v>
      </c>
      <c r="M47" s="22">
        <v>11500000</v>
      </c>
      <c r="N47" s="22">
        <v>0</v>
      </c>
      <c r="O47" s="23">
        <f t="shared" si="3"/>
        <v>1783856000</v>
      </c>
    </row>
    <row r="48" spans="2:15" ht="16.5" customHeight="1">
      <c r="B48" s="21" t="s">
        <v>78</v>
      </c>
      <c r="C48" s="14" t="s">
        <v>1</v>
      </c>
      <c r="E48" s="3" t="s">
        <v>126</v>
      </c>
      <c r="F48" s="22">
        <v>12170000</v>
      </c>
      <c r="G48" s="22">
        <v>1475000</v>
      </c>
      <c r="H48" s="22">
        <v>20467000</v>
      </c>
      <c r="I48" s="22">
        <v>0</v>
      </c>
      <c r="J48" s="22">
        <v>210000</v>
      </c>
      <c r="K48" s="22">
        <v>3368000</v>
      </c>
      <c r="L48" s="22">
        <v>0</v>
      </c>
      <c r="M48" s="22">
        <v>0</v>
      </c>
      <c r="N48" s="22">
        <v>0</v>
      </c>
      <c r="O48" s="23">
        <f t="shared" si="3"/>
        <v>37690000</v>
      </c>
    </row>
    <row r="49" spans="2:15" ht="16.5" customHeight="1">
      <c r="B49" s="21" t="s">
        <v>79</v>
      </c>
      <c r="C49" s="14" t="s">
        <v>1</v>
      </c>
      <c r="E49" s="3" t="s">
        <v>127</v>
      </c>
      <c r="F49" s="22">
        <v>351282000</v>
      </c>
      <c r="G49" s="22">
        <v>58948000</v>
      </c>
      <c r="H49" s="22">
        <v>715650000</v>
      </c>
      <c r="I49" s="22">
        <v>0</v>
      </c>
      <c r="J49" s="22">
        <v>8456520500</v>
      </c>
      <c r="K49" s="22">
        <v>168420000</v>
      </c>
      <c r="L49" s="22">
        <v>6115000</v>
      </c>
      <c r="M49" s="22">
        <v>0</v>
      </c>
      <c r="N49" s="22">
        <v>0</v>
      </c>
      <c r="O49" s="23">
        <f t="shared" si="3"/>
        <v>9756935500</v>
      </c>
    </row>
    <row r="50" spans="2:15" ht="16.5" customHeight="1">
      <c r="B50" s="21" t="s">
        <v>80</v>
      </c>
      <c r="C50" s="14" t="s">
        <v>1</v>
      </c>
      <c r="E50" s="3" t="s">
        <v>128</v>
      </c>
      <c r="F50" s="22">
        <v>15160000</v>
      </c>
      <c r="G50" s="22">
        <v>1431000</v>
      </c>
      <c r="H50" s="22">
        <v>21009000</v>
      </c>
      <c r="I50" s="22">
        <v>0</v>
      </c>
      <c r="J50" s="22">
        <v>111901000</v>
      </c>
      <c r="K50" s="22">
        <v>4491000</v>
      </c>
      <c r="L50" s="22">
        <v>4500000</v>
      </c>
      <c r="M50" s="22">
        <v>0</v>
      </c>
      <c r="N50" s="22">
        <v>0</v>
      </c>
      <c r="O50" s="23">
        <f t="shared" si="3"/>
        <v>158492000</v>
      </c>
    </row>
    <row r="51" spans="2:15" ht="16.5" customHeight="1">
      <c r="B51" s="21" t="s">
        <v>81</v>
      </c>
      <c r="C51" s="14" t="s">
        <v>1</v>
      </c>
      <c r="E51" s="3" t="s">
        <v>129</v>
      </c>
      <c r="F51" s="22">
        <v>123569000</v>
      </c>
      <c r="G51" s="22">
        <v>22574000</v>
      </c>
      <c r="H51" s="22">
        <v>28793000</v>
      </c>
      <c r="I51" s="22">
        <v>0</v>
      </c>
      <c r="J51" s="22">
        <v>795388000</v>
      </c>
      <c r="K51" s="22">
        <v>38040000</v>
      </c>
      <c r="L51" s="22">
        <v>1126476000</v>
      </c>
      <c r="M51" s="22">
        <v>191240000</v>
      </c>
      <c r="N51" s="22">
        <v>0</v>
      </c>
      <c r="O51" s="23">
        <f t="shared" si="3"/>
        <v>2326080000</v>
      </c>
    </row>
    <row r="52" spans="2:15" ht="16.5" customHeight="1">
      <c r="B52" s="21" t="s">
        <v>82</v>
      </c>
      <c r="C52" s="14" t="s">
        <v>1</v>
      </c>
      <c r="E52" s="3" t="s">
        <v>130</v>
      </c>
      <c r="F52" s="22">
        <v>443050000</v>
      </c>
      <c r="G52" s="22">
        <v>77163000</v>
      </c>
      <c r="H52" s="22">
        <v>64414000</v>
      </c>
      <c r="I52" s="22">
        <v>0</v>
      </c>
      <c r="J52" s="22">
        <v>59957000</v>
      </c>
      <c r="K52" s="22">
        <v>186798000</v>
      </c>
      <c r="L52" s="22">
        <v>137839000</v>
      </c>
      <c r="M52" s="22">
        <v>32238000</v>
      </c>
      <c r="N52" s="22">
        <v>0</v>
      </c>
      <c r="O52" s="23">
        <f t="shared" si="3"/>
        <v>1001459000</v>
      </c>
    </row>
    <row r="53" spans="2:15" ht="16.5" customHeight="1">
      <c r="B53" s="21" t="s">
        <v>83</v>
      </c>
      <c r="C53" s="14" t="s">
        <v>1</v>
      </c>
      <c r="E53" s="3" t="s">
        <v>131</v>
      </c>
      <c r="F53" s="22">
        <v>413891000</v>
      </c>
      <c r="G53" s="22">
        <v>84734000</v>
      </c>
      <c r="H53" s="22">
        <v>18701000</v>
      </c>
      <c r="I53" s="22">
        <v>0</v>
      </c>
      <c r="J53" s="22">
        <v>3675000</v>
      </c>
      <c r="K53" s="22">
        <v>181893000</v>
      </c>
      <c r="L53" s="22">
        <v>0</v>
      </c>
      <c r="M53" s="22">
        <v>0</v>
      </c>
      <c r="N53" s="22">
        <v>0</v>
      </c>
      <c r="O53" s="23">
        <f t="shared" si="3"/>
        <v>702894000</v>
      </c>
    </row>
    <row r="54" spans="2:15" ht="16.5" customHeight="1">
      <c r="B54" s="21" t="s">
        <v>84</v>
      </c>
      <c r="C54" s="14" t="s">
        <v>1</v>
      </c>
      <c r="E54" s="3" t="s">
        <v>132</v>
      </c>
      <c r="F54" s="22">
        <v>143067000</v>
      </c>
      <c r="G54" s="22">
        <v>15941000</v>
      </c>
      <c r="H54" s="22">
        <v>39052000</v>
      </c>
      <c r="I54" s="22">
        <v>0</v>
      </c>
      <c r="J54" s="22">
        <v>1138588000</v>
      </c>
      <c r="K54" s="22">
        <v>11139000</v>
      </c>
      <c r="L54" s="22">
        <v>0</v>
      </c>
      <c r="M54" s="22">
        <v>1000000</v>
      </c>
      <c r="N54" s="22">
        <v>0</v>
      </c>
      <c r="O54" s="23">
        <f t="shared" si="3"/>
        <v>1348787000</v>
      </c>
    </row>
    <row r="55" spans="2:15" ht="16.5" customHeight="1">
      <c r="B55" s="21" t="s">
        <v>85</v>
      </c>
      <c r="C55" s="14" t="s">
        <v>1</v>
      </c>
      <c r="E55" s="3" t="s">
        <v>133</v>
      </c>
      <c r="F55" s="22">
        <v>18144000</v>
      </c>
      <c r="G55" s="22">
        <v>3139000</v>
      </c>
      <c r="H55" s="22">
        <v>40773000</v>
      </c>
      <c r="I55" s="22">
        <v>0</v>
      </c>
      <c r="J55" s="22">
        <v>4207568000</v>
      </c>
      <c r="K55" s="22">
        <v>21322000</v>
      </c>
      <c r="L55" s="22">
        <v>807757000</v>
      </c>
      <c r="M55" s="22">
        <v>0</v>
      </c>
      <c r="N55" s="22">
        <v>0</v>
      </c>
      <c r="O55" s="23">
        <f t="shared" si="3"/>
        <v>5098703000</v>
      </c>
    </row>
    <row r="56" spans="2:15" ht="16.5" customHeight="1">
      <c r="B56" s="21" t="s">
        <v>86</v>
      </c>
      <c r="C56" s="14" t="s">
        <v>1</v>
      </c>
      <c r="E56" s="3" t="s">
        <v>134</v>
      </c>
      <c r="F56" s="22">
        <v>1911082000</v>
      </c>
      <c r="G56" s="22">
        <v>350308000</v>
      </c>
      <c r="H56" s="22">
        <v>156634000</v>
      </c>
      <c r="I56" s="22">
        <v>0</v>
      </c>
      <c r="J56" s="22">
        <v>7719094000</v>
      </c>
      <c r="K56" s="22">
        <v>649657000</v>
      </c>
      <c r="L56" s="22">
        <v>185298000</v>
      </c>
      <c r="M56" s="22">
        <v>161115000</v>
      </c>
      <c r="N56" s="22">
        <v>0</v>
      </c>
      <c r="O56" s="23">
        <f t="shared" si="3"/>
        <v>11133188000</v>
      </c>
    </row>
    <row r="57" spans="2:15" ht="16.5" customHeight="1">
      <c r="B57" s="21" t="s">
        <v>87</v>
      </c>
      <c r="C57" s="14" t="s">
        <v>1</v>
      </c>
      <c r="E57" s="3" t="s">
        <v>135</v>
      </c>
      <c r="F57" s="22">
        <v>219349000</v>
      </c>
      <c r="G57" s="22">
        <v>51238000</v>
      </c>
      <c r="H57" s="22">
        <v>57141000</v>
      </c>
      <c r="I57" s="22">
        <v>0</v>
      </c>
      <c r="J57" s="22">
        <v>3126000</v>
      </c>
      <c r="K57" s="22">
        <v>84922000</v>
      </c>
      <c r="L57" s="22">
        <v>0</v>
      </c>
      <c r="M57" s="22">
        <v>0</v>
      </c>
      <c r="N57" s="22">
        <v>0</v>
      </c>
      <c r="O57" s="23">
        <f t="shared" si="3"/>
        <v>415776000</v>
      </c>
    </row>
    <row r="58" spans="2:15" ht="16.5" customHeight="1">
      <c r="B58" s="21" t="s">
        <v>88</v>
      </c>
      <c r="C58" s="14" t="s">
        <v>1</v>
      </c>
      <c r="E58" s="3" t="s">
        <v>136</v>
      </c>
      <c r="F58" s="22">
        <v>40201000</v>
      </c>
      <c r="G58" s="22">
        <v>4834000</v>
      </c>
      <c r="H58" s="22">
        <v>15584000</v>
      </c>
      <c r="I58" s="22">
        <v>0</v>
      </c>
      <c r="J58" s="22">
        <v>37611000</v>
      </c>
      <c r="K58" s="22">
        <v>38068000</v>
      </c>
      <c r="L58" s="22">
        <v>937036000</v>
      </c>
      <c r="M58" s="22">
        <v>0</v>
      </c>
      <c r="N58" s="22">
        <v>0</v>
      </c>
      <c r="O58" s="23">
        <f t="shared" si="3"/>
        <v>1073334000</v>
      </c>
    </row>
    <row r="59" spans="2:15" ht="16.5" customHeight="1">
      <c r="B59" s="21" t="s">
        <v>89</v>
      </c>
      <c r="C59" s="14" t="s">
        <v>1</v>
      </c>
      <c r="E59" s="3" t="s">
        <v>145</v>
      </c>
      <c r="F59" s="22">
        <v>121230000</v>
      </c>
      <c r="G59" s="22">
        <v>19146000</v>
      </c>
      <c r="H59" s="22">
        <v>25038000</v>
      </c>
      <c r="I59" s="22">
        <v>0</v>
      </c>
      <c r="J59" s="22">
        <v>848000</v>
      </c>
      <c r="K59" s="22">
        <v>32119000</v>
      </c>
      <c r="L59" s="22">
        <v>0</v>
      </c>
      <c r="M59" s="22">
        <v>0</v>
      </c>
      <c r="N59" s="22">
        <v>0</v>
      </c>
      <c r="O59" s="23">
        <f t="shared" si="3"/>
        <v>198381000</v>
      </c>
    </row>
    <row r="60" spans="2:15" ht="16.5" customHeight="1">
      <c r="B60" s="21" t="s">
        <v>90</v>
      </c>
      <c r="C60" s="14" t="s">
        <v>1</v>
      </c>
      <c r="E60" s="3" t="s">
        <v>138</v>
      </c>
      <c r="F60" s="22">
        <v>397560000</v>
      </c>
      <c r="G60" s="22">
        <v>79243000</v>
      </c>
      <c r="H60" s="22">
        <v>25454000</v>
      </c>
      <c r="I60" s="22">
        <v>0</v>
      </c>
      <c r="J60" s="22">
        <v>657578000</v>
      </c>
      <c r="K60" s="22">
        <v>79617000</v>
      </c>
      <c r="L60" s="22">
        <v>385728000</v>
      </c>
      <c r="M60" s="22">
        <v>0</v>
      </c>
      <c r="N60" s="22">
        <v>0</v>
      </c>
      <c r="O60" s="23">
        <f t="shared" si="3"/>
        <v>1625180000</v>
      </c>
    </row>
    <row r="61" spans="2:15" ht="16.5" customHeight="1">
      <c r="B61" s="21" t="s">
        <v>91</v>
      </c>
      <c r="C61" s="14" t="s">
        <v>1</v>
      </c>
      <c r="E61" s="3" t="s">
        <v>146</v>
      </c>
      <c r="F61" s="22">
        <v>102302000</v>
      </c>
      <c r="G61" s="22">
        <v>19192000</v>
      </c>
      <c r="H61" s="22">
        <v>15220000</v>
      </c>
      <c r="I61" s="22">
        <v>0</v>
      </c>
      <c r="J61" s="22">
        <v>25857000</v>
      </c>
      <c r="K61" s="22">
        <v>21333000</v>
      </c>
      <c r="L61" s="22">
        <v>0</v>
      </c>
      <c r="M61" s="22">
        <v>0</v>
      </c>
      <c r="N61" s="22">
        <v>0</v>
      </c>
      <c r="O61" s="23">
        <f t="shared" si="3"/>
        <v>183904000</v>
      </c>
    </row>
    <row r="62" spans="2:15" ht="16.5" customHeight="1" thickBot="1">
      <c r="B62" s="21" t="s">
        <v>92</v>
      </c>
      <c r="C62" s="14" t="s">
        <v>1</v>
      </c>
      <c r="E62" s="3" t="s">
        <v>140</v>
      </c>
      <c r="F62" s="22">
        <v>1079220000</v>
      </c>
      <c r="G62" s="22">
        <v>199467000</v>
      </c>
      <c r="H62" s="22">
        <v>208825000</v>
      </c>
      <c r="I62" s="22">
        <v>0</v>
      </c>
      <c r="J62" s="22">
        <v>1412000</v>
      </c>
      <c r="K62" s="22">
        <v>7299236000</v>
      </c>
      <c r="L62" s="22">
        <v>47500000</v>
      </c>
      <c r="M62" s="22">
        <v>0</v>
      </c>
      <c r="N62" s="22">
        <v>0</v>
      </c>
      <c r="O62" s="23">
        <f t="shared" si="3"/>
        <v>8835660000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77910988377</v>
      </c>
      <c r="G65" s="32">
        <v>13641872760</v>
      </c>
      <c r="H65" s="32">
        <v>24417374729</v>
      </c>
      <c r="I65" s="32">
        <v>53000000000</v>
      </c>
      <c r="J65" s="32">
        <v>159203722178</v>
      </c>
      <c r="K65" s="32">
        <v>21103285280</v>
      </c>
      <c r="L65" s="32">
        <v>12783063000</v>
      </c>
      <c r="M65" s="32">
        <v>7758115000</v>
      </c>
      <c r="N65" s="32">
        <v>4623767000</v>
      </c>
      <c r="O65" s="20">
        <f>SUM($F$65:$N$65)</f>
        <v>374442188324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10366874000</v>
      </c>
      <c r="G66" s="32">
        <v>1818223000</v>
      </c>
      <c r="H66" s="32">
        <v>5054492000</v>
      </c>
      <c r="I66" s="32">
        <v>0</v>
      </c>
      <c r="J66" s="32">
        <v>2705661000</v>
      </c>
      <c r="K66" s="32">
        <v>9823072000</v>
      </c>
      <c r="L66" s="32">
        <v>963795000</v>
      </c>
      <c r="M66" s="32">
        <v>2756557000</v>
      </c>
      <c r="N66" s="32">
        <v>0</v>
      </c>
      <c r="O66" s="20">
        <f>SUM($F$66:$N$66)</f>
        <v>33488674000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340300166</v>
      </c>
      <c r="G67" s="32">
        <v>29741696</v>
      </c>
      <c r="H67" s="32">
        <v>301760271</v>
      </c>
      <c r="I67" s="32">
        <v>0</v>
      </c>
      <c r="J67" s="32">
        <v>1274039608</v>
      </c>
      <c r="K67" s="32">
        <v>166281207</v>
      </c>
      <c r="L67" s="32">
        <v>0</v>
      </c>
      <c r="M67" s="32">
        <v>0</v>
      </c>
      <c r="N67" s="32">
        <v>0</v>
      </c>
      <c r="O67" s="20">
        <f>SUM($F$67:$N$67)</f>
        <v>2112122948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88618162543</v>
      </c>
      <c r="G68" s="32">
        <f t="shared" si="4"/>
        <v>15489837456</v>
      </c>
      <c r="H68" s="32">
        <f t="shared" si="4"/>
        <v>29773627000</v>
      </c>
      <c r="I68" s="32">
        <f t="shared" si="4"/>
        <v>53000000000</v>
      </c>
      <c r="J68" s="32">
        <f t="shared" si="4"/>
        <v>163183422786</v>
      </c>
      <c r="K68" s="32">
        <f t="shared" si="4"/>
        <v>31092638487</v>
      </c>
      <c r="L68" s="32">
        <f t="shared" si="4"/>
        <v>13746858000</v>
      </c>
      <c r="M68" s="32">
        <f t="shared" si="4"/>
        <v>10514672000</v>
      </c>
      <c r="N68" s="32">
        <f t="shared" si="4"/>
        <v>4623767000</v>
      </c>
      <c r="O68" s="20">
        <f>SUM($F$68:$N$68)</f>
        <v>410042985272</v>
      </c>
    </row>
    <row r="69" spans="1:15" ht="22.5" customHeight="1" thickBot="1">
      <c r="A69" s="7" t="s">
        <v>45</v>
      </c>
      <c r="B69" s="21" t="s">
        <v>1</v>
      </c>
      <c r="E69" s="4" t="s">
        <v>147</v>
      </c>
      <c r="F69" s="32">
        <v>0</v>
      </c>
      <c r="G69" s="32">
        <v>0</v>
      </c>
      <c r="H69" s="32">
        <v>0</v>
      </c>
      <c r="I69" s="32">
        <v>0</v>
      </c>
      <c r="J69" s="32">
        <v>18317610300</v>
      </c>
      <c r="K69" s="32">
        <v>0</v>
      </c>
      <c r="L69" s="32">
        <v>9386005000</v>
      </c>
      <c r="M69" s="32">
        <v>0</v>
      </c>
      <c r="N69" s="32">
        <v>0</v>
      </c>
      <c r="O69" s="20">
        <f>SUM($F$69:$N$69)</f>
        <v>27703615300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1243820486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1243820486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88618162543</v>
      </c>
      <c r="G71" s="32">
        <f t="shared" si="5"/>
        <v>15489837456</v>
      </c>
      <c r="H71" s="32">
        <f t="shared" si="5"/>
        <v>29773627000</v>
      </c>
      <c r="I71" s="32">
        <f t="shared" si="5"/>
        <v>53000000000</v>
      </c>
      <c r="J71" s="32">
        <f t="shared" si="5"/>
        <v>143621992000</v>
      </c>
      <c r="K71" s="32">
        <f t="shared" si="5"/>
        <v>31092638487</v>
      </c>
      <c r="L71" s="32">
        <f t="shared" si="5"/>
        <v>4360853000</v>
      </c>
      <c r="M71" s="32">
        <f t="shared" si="5"/>
        <v>10514672000</v>
      </c>
      <c r="N71" s="32">
        <f t="shared" si="5"/>
        <v>4623767000</v>
      </c>
      <c r="O71" s="32">
        <f>SUM($F$71:$N$71)</f>
        <v>381095549486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F9">
      <selection activeCell="E74" sqref="E74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8" width="19.75390625" style="12" bestFit="1" customWidth="1"/>
    <col min="9" max="9" width="18.875" style="12" bestFit="1" customWidth="1"/>
    <col min="10" max="10" width="20.75390625" style="12" bestFit="1" customWidth="1"/>
    <col min="11" max="11" width="20.00390625" style="12" customWidth="1"/>
    <col min="12" max="12" width="19.00390625" style="12" customWidth="1"/>
    <col min="13" max="13" width="20.0039062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78</v>
      </c>
      <c r="C2" s="8" t="s">
        <v>142</v>
      </c>
      <c r="D2" s="9" t="s">
        <v>7</v>
      </c>
      <c r="E2" s="13" t="str">
        <f aca="true" t="shared" si="0" ref="E2:N2">ButceYil</f>
        <v>2012</v>
      </c>
      <c r="F2" s="13" t="str">
        <f t="shared" si="0"/>
        <v>2012</v>
      </c>
      <c r="G2" s="13" t="str">
        <f t="shared" si="0"/>
        <v>2012</v>
      </c>
      <c r="H2" s="13" t="str">
        <f t="shared" si="0"/>
        <v>2012</v>
      </c>
      <c r="I2" s="13" t="str">
        <f t="shared" si="0"/>
        <v>2012</v>
      </c>
      <c r="J2" s="13" t="str">
        <f t="shared" si="0"/>
        <v>2012</v>
      </c>
      <c r="K2" s="13" t="str">
        <f t="shared" si="0"/>
        <v>2012</v>
      </c>
      <c r="L2" s="13" t="str">
        <f t="shared" si="0"/>
        <v>2012</v>
      </c>
      <c r="M2" s="13" t="str">
        <f t="shared" si="0"/>
        <v>2012</v>
      </c>
      <c r="N2" s="13" t="str">
        <f t="shared" si="0"/>
        <v>2012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2012</v>
      </c>
      <c r="G3" s="13" t="str">
        <f t="shared" si="1"/>
        <v>2012</v>
      </c>
      <c r="H3" s="13" t="str">
        <f t="shared" si="1"/>
        <v>2012</v>
      </c>
      <c r="I3" s="13" t="str">
        <f t="shared" si="1"/>
        <v>2012</v>
      </c>
      <c r="J3" s="13" t="str">
        <f t="shared" si="1"/>
        <v>2012</v>
      </c>
      <c r="K3" s="13" t="str">
        <f t="shared" si="1"/>
        <v>2012</v>
      </c>
      <c r="L3" s="13" t="str">
        <f t="shared" si="1"/>
        <v>2012</v>
      </c>
      <c r="M3" s="13" t="str">
        <f t="shared" si="1"/>
        <v>2012</v>
      </c>
      <c r="N3" s="13" t="str">
        <f t="shared" si="1"/>
        <v>2012</v>
      </c>
      <c r="O3" s="12" t="s">
        <v>1</v>
      </c>
    </row>
    <row r="4" spans="1:15" ht="15" hidden="1">
      <c r="A4" s="1" t="s">
        <v>9</v>
      </c>
      <c r="B4" s="7" t="s">
        <v>62</v>
      </c>
      <c r="C4" s="8" t="s">
        <v>143</v>
      </c>
      <c r="D4" s="9" t="s">
        <v>10</v>
      </c>
      <c r="E4" s="14" t="s">
        <v>1</v>
      </c>
      <c r="F4" s="13" t="str">
        <f aca="true" t="shared" si="2" ref="F4:N4">Asama</f>
        <v>23</v>
      </c>
      <c r="G4" s="13" t="str">
        <f t="shared" si="2"/>
        <v>23</v>
      </c>
      <c r="H4" s="13" t="str">
        <f t="shared" si="2"/>
        <v>23</v>
      </c>
      <c r="I4" s="13" t="str">
        <f t="shared" si="2"/>
        <v>23</v>
      </c>
      <c r="J4" s="13" t="str">
        <f t="shared" si="2"/>
        <v>23</v>
      </c>
      <c r="K4" s="13" t="str">
        <f t="shared" si="2"/>
        <v>23</v>
      </c>
      <c r="L4" s="13" t="str">
        <f t="shared" si="2"/>
        <v>23</v>
      </c>
      <c r="M4" s="13" t="str">
        <f t="shared" si="2"/>
        <v>23</v>
      </c>
      <c r="N4" s="13" t="str">
        <f t="shared" si="2"/>
        <v>23</v>
      </c>
      <c r="O4" s="12" t="s">
        <v>1</v>
      </c>
    </row>
    <row r="5" spans="1:15" ht="15" hidden="1">
      <c r="A5" s="1" t="s">
        <v>11</v>
      </c>
      <c r="B5" s="15" t="s">
        <v>148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9" t="s">
        <v>149</v>
      </c>
      <c r="F9" s="39" t="s">
        <v>1</v>
      </c>
      <c r="G9" s="39" t="s">
        <v>1</v>
      </c>
      <c r="H9" s="39" t="s">
        <v>1</v>
      </c>
      <c r="I9" s="39" t="s">
        <v>1</v>
      </c>
      <c r="J9" s="39" t="s">
        <v>1</v>
      </c>
      <c r="K9" s="39" t="s">
        <v>1</v>
      </c>
      <c r="L9" s="39" t="s">
        <v>1</v>
      </c>
      <c r="M9" s="39" t="s">
        <v>1</v>
      </c>
      <c r="N9" s="39" t="s">
        <v>1</v>
      </c>
      <c r="O9" s="39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9" t="s">
        <v>151</v>
      </c>
      <c r="F10" s="39" t="s">
        <v>1</v>
      </c>
      <c r="G10" s="39" t="s">
        <v>1</v>
      </c>
      <c r="H10" s="39" t="s">
        <v>1</v>
      </c>
      <c r="I10" s="39" t="s">
        <v>1</v>
      </c>
      <c r="J10" s="39" t="s">
        <v>1</v>
      </c>
      <c r="K10" s="39" t="s">
        <v>1</v>
      </c>
      <c r="L10" s="39" t="s">
        <v>1</v>
      </c>
      <c r="M10" s="39" t="s">
        <v>1</v>
      </c>
      <c r="N10" s="39" t="s">
        <v>1</v>
      </c>
      <c r="O10" s="39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40" t="s">
        <v>24</v>
      </c>
      <c r="F11" s="40" t="s">
        <v>1</v>
      </c>
      <c r="G11" s="40" t="s">
        <v>1</v>
      </c>
      <c r="H11" s="40" t="s">
        <v>1</v>
      </c>
      <c r="I11" s="40" t="s">
        <v>1</v>
      </c>
      <c r="J11" s="40" t="s">
        <v>1</v>
      </c>
      <c r="K11" s="40" t="s">
        <v>1</v>
      </c>
      <c r="L11" s="40" t="s">
        <v>1</v>
      </c>
      <c r="M11" s="40" t="s">
        <v>1</v>
      </c>
      <c r="N11" s="40" t="s">
        <v>1</v>
      </c>
      <c r="O11" s="40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5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36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94</v>
      </c>
      <c r="F16" s="22">
        <v>40245200</v>
      </c>
      <c r="G16" s="22">
        <v>3915000</v>
      </c>
      <c r="H16" s="22">
        <v>50980800</v>
      </c>
      <c r="I16" s="22">
        <v>0</v>
      </c>
      <c r="J16" s="22">
        <v>2139000</v>
      </c>
      <c r="K16" s="22">
        <v>60240000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157520000</v>
      </c>
    </row>
    <row r="17" spans="2:15" ht="16.5" customHeight="1">
      <c r="B17" s="21" t="s">
        <v>14</v>
      </c>
      <c r="C17" s="14" t="s">
        <v>1</v>
      </c>
      <c r="E17" s="3" t="s">
        <v>95</v>
      </c>
      <c r="F17" s="22">
        <v>362506600</v>
      </c>
      <c r="G17" s="22">
        <v>41391000</v>
      </c>
      <c r="H17" s="22">
        <v>88129000</v>
      </c>
      <c r="I17" s="22">
        <v>0</v>
      </c>
      <c r="J17" s="22">
        <v>75474400</v>
      </c>
      <c r="K17" s="22">
        <v>28391000</v>
      </c>
      <c r="L17" s="22">
        <v>0</v>
      </c>
      <c r="M17" s="22">
        <v>0</v>
      </c>
      <c r="N17" s="22">
        <v>0</v>
      </c>
      <c r="O17" s="23">
        <f t="shared" si="3"/>
        <v>595892000</v>
      </c>
    </row>
    <row r="18" spans="2:15" ht="16.5" customHeight="1">
      <c r="B18" s="21" t="s">
        <v>15</v>
      </c>
      <c r="C18" s="14" t="s">
        <v>1</v>
      </c>
      <c r="E18" s="3" t="s">
        <v>96</v>
      </c>
      <c r="F18" s="22">
        <v>10084000</v>
      </c>
      <c r="G18" s="22">
        <v>1270000</v>
      </c>
      <c r="H18" s="22">
        <v>10498000</v>
      </c>
      <c r="I18" s="22">
        <v>0</v>
      </c>
      <c r="J18" s="22">
        <v>88000</v>
      </c>
      <c r="K18" s="22">
        <v>6561000</v>
      </c>
      <c r="L18" s="22">
        <v>0</v>
      </c>
      <c r="M18" s="22">
        <v>0</v>
      </c>
      <c r="N18" s="22">
        <v>0</v>
      </c>
      <c r="O18" s="23">
        <f t="shared" si="3"/>
        <v>28501000</v>
      </c>
    </row>
    <row r="19" spans="2:15" ht="16.5" customHeight="1">
      <c r="B19" s="21" t="s">
        <v>16</v>
      </c>
      <c r="C19" s="14" t="s">
        <v>1</v>
      </c>
      <c r="E19" s="3" t="s">
        <v>97</v>
      </c>
      <c r="F19" s="22">
        <v>73658000</v>
      </c>
      <c r="G19" s="22">
        <v>10633000</v>
      </c>
      <c r="H19" s="22">
        <v>14724000</v>
      </c>
      <c r="I19" s="22">
        <v>0</v>
      </c>
      <c r="J19" s="22">
        <v>847000</v>
      </c>
      <c r="K19" s="22">
        <v>20735000</v>
      </c>
      <c r="L19" s="22">
        <v>0</v>
      </c>
      <c r="M19" s="22">
        <v>0</v>
      </c>
      <c r="N19" s="22">
        <v>0</v>
      </c>
      <c r="O19" s="23">
        <f t="shared" si="3"/>
        <v>120597000</v>
      </c>
    </row>
    <row r="20" spans="2:15" ht="16.5" customHeight="1">
      <c r="B20" s="21" t="s">
        <v>17</v>
      </c>
      <c r="C20" s="14" t="s">
        <v>1</v>
      </c>
      <c r="E20" s="3" t="s">
        <v>98</v>
      </c>
      <c r="F20" s="22">
        <v>58372000</v>
      </c>
      <c r="G20" s="22">
        <v>7587000</v>
      </c>
      <c r="H20" s="22">
        <v>11452000</v>
      </c>
      <c r="I20" s="22">
        <v>0</v>
      </c>
      <c r="J20" s="22">
        <v>365000</v>
      </c>
      <c r="K20" s="22">
        <v>4332000</v>
      </c>
      <c r="L20" s="22">
        <v>0</v>
      </c>
      <c r="M20" s="22">
        <v>0</v>
      </c>
      <c r="N20" s="22">
        <v>0</v>
      </c>
      <c r="O20" s="23">
        <f t="shared" si="3"/>
        <v>82108000</v>
      </c>
    </row>
    <row r="21" spans="2:15" ht="16.5" customHeight="1">
      <c r="B21" s="21" t="s">
        <v>18</v>
      </c>
      <c r="C21" s="14" t="s">
        <v>1</v>
      </c>
      <c r="E21" s="3" t="s">
        <v>99</v>
      </c>
      <c r="F21" s="22">
        <v>100711478</v>
      </c>
      <c r="G21" s="22">
        <v>12796169</v>
      </c>
      <c r="H21" s="22">
        <v>32405446</v>
      </c>
      <c r="I21" s="22">
        <v>0</v>
      </c>
      <c r="J21" s="22">
        <v>662589</v>
      </c>
      <c r="K21" s="22">
        <v>838693</v>
      </c>
      <c r="L21" s="22">
        <v>0</v>
      </c>
      <c r="M21" s="22">
        <v>0</v>
      </c>
      <c r="N21" s="22">
        <v>0</v>
      </c>
      <c r="O21" s="23">
        <f t="shared" si="3"/>
        <v>147414375</v>
      </c>
    </row>
    <row r="22" spans="2:15" ht="16.5" customHeight="1">
      <c r="B22" s="21" t="s">
        <v>19</v>
      </c>
      <c r="C22" s="14" t="s">
        <v>1</v>
      </c>
      <c r="E22" s="3" t="s">
        <v>100</v>
      </c>
      <c r="F22" s="22">
        <v>92449000</v>
      </c>
      <c r="G22" s="22">
        <v>12813000</v>
      </c>
      <c r="H22" s="22">
        <v>434179000</v>
      </c>
      <c r="I22" s="22">
        <v>0</v>
      </c>
      <c r="J22" s="22">
        <v>242341000</v>
      </c>
      <c r="K22" s="22">
        <v>372843000</v>
      </c>
      <c r="L22" s="22">
        <v>4569000</v>
      </c>
      <c r="M22" s="22">
        <v>0</v>
      </c>
      <c r="N22" s="22">
        <v>0</v>
      </c>
      <c r="O22" s="23">
        <f t="shared" si="3"/>
        <v>1159194000</v>
      </c>
    </row>
    <row r="23" spans="2:15" ht="16.5" customHeight="1">
      <c r="B23" s="21" t="s">
        <v>55</v>
      </c>
      <c r="C23" s="14" t="s">
        <v>1</v>
      </c>
      <c r="E23" s="3" t="s">
        <v>101</v>
      </c>
      <c r="F23" s="22">
        <v>541927000</v>
      </c>
      <c r="G23" s="22">
        <v>61810000</v>
      </c>
      <c r="H23" s="22">
        <v>124874000</v>
      </c>
      <c r="I23" s="22">
        <v>0</v>
      </c>
      <c r="J23" s="22">
        <v>0</v>
      </c>
      <c r="K23" s="22">
        <v>148548000</v>
      </c>
      <c r="L23" s="22">
        <v>0</v>
      </c>
      <c r="M23" s="22">
        <v>0</v>
      </c>
      <c r="N23" s="22">
        <v>0</v>
      </c>
      <c r="O23" s="23">
        <f t="shared" si="3"/>
        <v>877159000</v>
      </c>
    </row>
    <row r="24" spans="2:15" ht="16.5" customHeight="1">
      <c r="B24" s="21" t="s">
        <v>56</v>
      </c>
      <c r="C24" s="14" t="s">
        <v>1</v>
      </c>
      <c r="E24" s="3" t="s">
        <v>102</v>
      </c>
      <c r="F24" s="22">
        <v>12376000</v>
      </c>
      <c r="G24" s="22">
        <v>1667000</v>
      </c>
      <c r="H24" s="22">
        <v>2072000</v>
      </c>
      <c r="I24" s="22">
        <v>0</v>
      </c>
      <c r="J24" s="22">
        <v>1000</v>
      </c>
      <c r="K24" s="22">
        <v>582000</v>
      </c>
      <c r="L24" s="22">
        <v>0</v>
      </c>
      <c r="M24" s="22">
        <v>0</v>
      </c>
      <c r="N24" s="22">
        <v>0</v>
      </c>
      <c r="O24" s="23">
        <f t="shared" si="3"/>
        <v>16698000</v>
      </c>
    </row>
    <row r="25" spans="2:15" ht="16.5" customHeight="1">
      <c r="B25" s="21" t="s">
        <v>57</v>
      </c>
      <c r="C25" s="14" t="s">
        <v>1</v>
      </c>
      <c r="E25" s="3" t="s">
        <v>103</v>
      </c>
      <c r="F25" s="22">
        <v>15027000</v>
      </c>
      <c r="G25" s="22">
        <v>2275000</v>
      </c>
      <c r="H25" s="22">
        <v>79102000</v>
      </c>
      <c r="I25" s="22">
        <v>0</v>
      </c>
      <c r="J25" s="22">
        <v>161000</v>
      </c>
      <c r="K25" s="22">
        <v>2476000</v>
      </c>
      <c r="L25" s="22">
        <v>0</v>
      </c>
      <c r="M25" s="22">
        <v>0</v>
      </c>
      <c r="N25" s="22">
        <v>0</v>
      </c>
      <c r="O25" s="23">
        <f t="shared" si="3"/>
        <v>99041000</v>
      </c>
    </row>
    <row r="26" spans="2:15" ht="16.5" customHeight="1">
      <c r="B26" s="21" t="s">
        <v>58</v>
      </c>
      <c r="C26" s="14" t="s">
        <v>1</v>
      </c>
      <c r="E26" s="3" t="s">
        <v>104</v>
      </c>
      <c r="F26" s="22">
        <v>84717000</v>
      </c>
      <c r="G26" s="22">
        <v>11072000</v>
      </c>
      <c r="H26" s="22">
        <v>704659000</v>
      </c>
      <c r="I26" s="22">
        <v>55000000000</v>
      </c>
      <c r="J26" s="22">
        <v>8900709000</v>
      </c>
      <c r="K26" s="22">
        <v>31969000</v>
      </c>
      <c r="L26" s="22">
        <v>444308000</v>
      </c>
      <c r="M26" s="22">
        <v>8010850000</v>
      </c>
      <c r="N26" s="22">
        <v>0</v>
      </c>
      <c r="O26" s="23">
        <f t="shared" si="3"/>
        <v>73188284000</v>
      </c>
    </row>
    <row r="27" spans="2:15" ht="16.5" customHeight="1">
      <c r="B27" s="21" t="s">
        <v>59</v>
      </c>
      <c r="C27" s="14" t="s">
        <v>1</v>
      </c>
      <c r="E27" s="3" t="s">
        <v>105</v>
      </c>
      <c r="F27" s="22">
        <v>3718908000</v>
      </c>
      <c r="G27" s="22">
        <v>621514000</v>
      </c>
      <c r="H27" s="22">
        <v>113305000</v>
      </c>
      <c r="I27" s="22">
        <v>0</v>
      </c>
      <c r="J27" s="22">
        <v>18104000</v>
      </c>
      <c r="K27" s="22">
        <v>47040000</v>
      </c>
      <c r="L27" s="22">
        <v>0</v>
      </c>
      <c r="M27" s="22">
        <v>0</v>
      </c>
      <c r="N27" s="22">
        <v>0</v>
      </c>
      <c r="O27" s="23">
        <f t="shared" si="3"/>
        <v>4518871000</v>
      </c>
    </row>
    <row r="28" spans="2:15" ht="16.5" customHeight="1">
      <c r="B28" s="21" t="s">
        <v>60</v>
      </c>
      <c r="C28" s="14" t="s">
        <v>1</v>
      </c>
      <c r="E28" s="3" t="s">
        <v>106</v>
      </c>
      <c r="F28" s="22">
        <v>10604000</v>
      </c>
      <c r="G28" s="22">
        <v>1875000</v>
      </c>
      <c r="H28" s="22">
        <v>38172000</v>
      </c>
      <c r="I28" s="22">
        <v>0</v>
      </c>
      <c r="J28" s="22">
        <v>265539000</v>
      </c>
      <c r="K28" s="22">
        <v>358831000</v>
      </c>
      <c r="L28" s="22">
        <v>16535000</v>
      </c>
      <c r="M28" s="22">
        <v>119228000</v>
      </c>
      <c r="N28" s="22">
        <v>0</v>
      </c>
      <c r="O28" s="23">
        <f t="shared" si="3"/>
        <v>810784000</v>
      </c>
    </row>
    <row r="29" spans="2:15" ht="16.5" customHeight="1">
      <c r="B29" s="21" t="s">
        <v>61</v>
      </c>
      <c r="C29" s="14" t="s">
        <v>1</v>
      </c>
      <c r="E29" s="3" t="s">
        <v>107</v>
      </c>
      <c r="F29" s="22">
        <v>1580000</v>
      </c>
      <c r="G29" s="22">
        <v>92000</v>
      </c>
      <c r="H29" s="22">
        <v>16574000</v>
      </c>
      <c r="I29" s="22">
        <v>0</v>
      </c>
      <c r="J29" s="22">
        <v>0</v>
      </c>
      <c r="K29" s="22">
        <v>3095000</v>
      </c>
      <c r="L29" s="22">
        <v>0</v>
      </c>
      <c r="M29" s="22">
        <v>0</v>
      </c>
      <c r="N29" s="22">
        <v>0</v>
      </c>
      <c r="O29" s="23">
        <f t="shared" si="3"/>
        <v>21341000</v>
      </c>
    </row>
    <row r="30" spans="2:15" ht="16.5" customHeight="1">
      <c r="B30" s="21" t="s">
        <v>20</v>
      </c>
      <c r="C30" s="14" t="s">
        <v>1</v>
      </c>
      <c r="E30" s="3" t="s">
        <v>108</v>
      </c>
      <c r="F30" s="22">
        <v>3716634000</v>
      </c>
      <c r="G30" s="22">
        <v>560468000</v>
      </c>
      <c r="H30" s="22">
        <v>824482000</v>
      </c>
      <c r="I30" s="22">
        <v>0</v>
      </c>
      <c r="J30" s="22">
        <v>493954000</v>
      </c>
      <c r="K30" s="22">
        <v>238527000</v>
      </c>
      <c r="L30" s="22">
        <v>624023000</v>
      </c>
      <c r="M30" s="22">
        <v>0</v>
      </c>
      <c r="N30" s="22">
        <v>0</v>
      </c>
      <c r="O30" s="23">
        <f t="shared" si="3"/>
        <v>6458088000</v>
      </c>
    </row>
    <row r="31" spans="2:15" ht="16.5" customHeight="1">
      <c r="B31" s="21" t="s">
        <v>21</v>
      </c>
      <c r="C31" s="14" t="s">
        <v>1</v>
      </c>
      <c r="E31" s="3" t="s">
        <v>109</v>
      </c>
      <c r="F31" s="22">
        <v>10199181000</v>
      </c>
      <c r="G31" s="22">
        <v>1944232000</v>
      </c>
      <c r="H31" s="22">
        <v>8920432000</v>
      </c>
      <c r="I31" s="22">
        <v>0</v>
      </c>
      <c r="J31" s="22">
        <v>245659000</v>
      </c>
      <c r="K31" s="22">
        <v>121434000</v>
      </c>
      <c r="L31" s="22">
        <v>0</v>
      </c>
      <c r="M31" s="22">
        <v>0</v>
      </c>
      <c r="N31" s="22">
        <v>0</v>
      </c>
      <c r="O31" s="23">
        <f t="shared" si="3"/>
        <v>21430938000</v>
      </c>
    </row>
    <row r="32" spans="2:15" ht="16.5" customHeight="1">
      <c r="B32" s="21" t="s">
        <v>62</v>
      </c>
      <c r="C32" s="14" t="s">
        <v>1</v>
      </c>
      <c r="E32" s="3" t="s">
        <v>110</v>
      </c>
      <c r="F32" s="22">
        <v>1619560000</v>
      </c>
      <c r="G32" s="22">
        <v>134244000</v>
      </c>
      <c r="H32" s="22">
        <v>177149000</v>
      </c>
      <c r="I32" s="22">
        <v>0</v>
      </c>
      <c r="J32" s="22">
        <v>488949000</v>
      </c>
      <c r="K32" s="22">
        <v>474860000</v>
      </c>
      <c r="L32" s="22">
        <v>104673000</v>
      </c>
      <c r="M32" s="22">
        <v>0</v>
      </c>
      <c r="N32" s="22">
        <v>0</v>
      </c>
      <c r="O32" s="23">
        <f t="shared" si="3"/>
        <v>2999435000</v>
      </c>
    </row>
    <row r="33" spans="2:15" ht="16.5" customHeight="1">
      <c r="B33" s="21" t="s">
        <v>63</v>
      </c>
      <c r="C33" s="14" t="s">
        <v>1</v>
      </c>
      <c r="E33" s="3" t="s">
        <v>111</v>
      </c>
      <c r="F33" s="22">
        <v>3187801000</v>
      </c>
      <c r="G33" s="22">
        <v>503639000</v>
      </c>
      <c r="H33" s="22">
        <v>1708913000</v>
      </c>
      <c r="I33" s="22">
        <v>0</v>
      </c>
      <c r="J33" s="22">
        <v>6815000</v>
      </c>
      <c r="K33" s="22">
        <v>229457000</v>
      </c>
      <c r="L33" s="22">
        <v>0</v>
      </c>
      <c r="M33" s="22">
        <v>0</v>
      </c>
      <c r="N33" s="22">
        <v>0</v>
      </c>
      <c r="O33" s="23">
        <f t="shared" si="3"/>
        <v>5636625000</v>
      </c>
    </row>
    <row r="34" spans="2:15" ht="16.5" customHeight="1">
      <c r="B34" s="21" t="s">
        <v>64</v>
      </c>
      <c r="C34" s="14" t="s">
        <v>1</v>
      </c>
      <c r="E34" s="3" t="s">
        <v>112</v>
      </c>
      <c r="F34" s="22">
        <v>10234506000</v>
      </c>
      <c r="G34" s="22">
        <v>2055043000</v>
      </c>
      <c r="H34" s="22">
        <v>1049887000</v>
      </c>
      <c r="I34" s="22">
        <v>0</v>
      </c>
      <c r="J34" s="22">
        <v>4069000</v>
      </c>
      <c r="K34" s="22">
        <v>760940000</v>
      </c>
      <c r="L34" s="22">
        <v>0</v>
      </c>
      <c r="M34" s="22">
        <v>0</v>
      </c>
      <c r="N34" s="22">
        <v>0</v>
      </c>
      <c r="O34" s="23">
        <f t="shared" si="3"/>
        <v>14104445000</v>
      </c>
    </row>
    <row r="35" spans="2:15" ht="16.5" customHeight="1">
      <c r="B35" s="21" t="s">
        <v>65</v>
      </c>
      <c r="C35" s="14" t="s">
        <v>1</v>
      </c>
      <c r="E35" s="3" t="s">
        <v>113</v>
      </c>
      <c r="F35" s="22">
        <v>157791000</v>
      </c>
      <c r="G35" s="22">
        <v>28121000</v>
      </c>
      <c r="H35" s="22">
        <v>178232000</v>
      </c>
      <c r="I35" s="22">
        <v>0</v>
      </c>
      <c r="J35" s="22">
        <v>2102000</v>
      </c>
      <c r="K35" s="22">
        <v>63751000</v>
      </c>
      <c r="L35" s="22">
        <v>0</v>
      </c>
      <c r="M35" s="22">
        <v>0</v>
      </c>
      <c r="N35" s="22">
        <v>0</v>
      </c>
      <c r="O35" s="23">
        <f t="shared" si="3"/>
        <v>429997000</v>
      </c>
    </row>
    <row r="36" spans="2:15" ht="16.5" customHeight="1">
      <c r="B36" s="21" t="s">
        <v>66</v>
      </c>
      <c r="C36" s="14" t="s">
        <v>1</v>
      </c>
      <c r="E36" s="3" t="s">
        <v>114</v>
      </c>
      <c r="F36" s="22">
        <v>562493000</v>
      </c>
      <c r="G36" s="22">
        <v>50414000</v>
      </c>
      <c r="H36" s="22">
        <v>240497000</v>
      </c>
      <c r="I36" s="22">
        <v>0</v>
      </c>
      <c r="J36" s="22">
        <v>404734000</v>
      </c>
      <c r="K36" s="22">
        <v>344873000</v>
      </c>
      <c r="L36" s="22">
        <v>0</v>
      </c>
      <c r="M36" s="22">
        <v>476000</v>
      </c>
      <c r="N36" s="22">
        <v>0</v>
      </c>
      <c r="O36" s="23">
        <f t="shared" si="3"/>
        <v>1603487000</v>
      </c>
    </row>
    <row r="37" spans="2:15" ht="16.5" customHeight="1">
      <c r="B37" s="21" t="s">
        <v>67</v>
      </c>
      <c r="C37" s="14" t="s">
        <v>1</v>
      </c>
      <c r="E37" s="3" t="s">
        <v>115</v>
      </c>
      <c r="F37" s="22">
        <v>1096138000</v>
      </c>
      <c r="G37" s="22">
        <v>168539000</v>
      </c>
      <c r="H37" s="22">
        <v>428635343</v>
      </c>
      <c r="I37" s="22">
        <v>0</v>
      </c>
      <c r="J37" s="22">
        <v>93117283354</v>
      </c>
      <c r="K37" s="22">
        <v>127504000</v>
      </c>
      <c r="L37" s="22">
        <v>4139944000</v>
      </c>
      <c r="M37" s="22">
        <v>0</v>
      </c>
      <c r="N37" s="22">
        <v>4815304000</v>
      </c>
      <c r="O37" s="23">
        <f t="shared" si="3"/>
        <v>103893347697</v>
      </c>
    </row>
    <row r="38" spans="2:15" ht="16.5" customHeight="1">
      <c r="B38" s="21" t="s">
        <v>68</v>
      </c>
      <c r="C38" s="14" t="s">
        <v>1</v>
      </c>
      <c r="E38" s="3" t="s">
        <v>116</v>
      </c>
      <c r="F38" s="22">
        <v>1609522000</v>
      </c>
      <c r="G38" s="22">
        <v>264058000</v>
      </c>
      <c r="H38" s="22">
        <v>200672000</v>
      </c>
      <c r="I38" s="22">
        <v>0</v>
      </c>
      <c r="J38" s="22">
        <v>11774000</v>
      </c>
      <c r="K38" s="22">
        <v>114506000</v>
      </c>
      <c r="L38" s="22">
        <v>0</v>
      </c>
      <c r="M38" s="22">
        <v>0</v>
      </c>
      <c r="N38" s="22">
        <v>0</v>
      </c>
      <c r="O38" s="23">
        <f t="shared" si="3"/>
        <v>2200532000</v>
      </c>
    </row>
    <row r="39" spans="2:15" ht="16.5" customHeight="1">
      <c r="B39" s="21" t="s">
        <v>69</v>
      </c>
      <c r="C39" s="14" t="s">
        <v>1</v>
      </c>
      <c r="E39" s="3" t="s">
        <v>117</v>
      </c>
      <c r="F39" s="22">
        <v>32412683265</v>
      </c>
      <c r="G39" s="22">
        <v>5290051000</v>
      </c>
      <c r="H39" s="22">
        <v>3401422000</v>
      </c>
      <c r="I39" s="22">
        <v>0</v>
      </c>
      <c r="J39" s="22">
        <v>1593868000</v>
      </c>
      <c r="K39" s="22">
        <v>3170642000</v>
      </c>
      <c r="L39" s="22">
        <v>25000000</v>
      </c>
      <c r="M39" s="22">
        <v>0</v>
      </c>
      <c r="N39" s="22">
        <v>0</v>
      </c>
      <c r="O39" s="23">
        <f t="shared" si="3"/>
        <v>45893666265</v>
      </c>
    </row>
    <row r="40" spans="2:15" ht="16.5" customHeight="1">
      <c r="B40" s="21" t="s">
        <v>70</v>
      </c>
      <c r="C40" s="14" t="s">
        <v>1</v>
      </c>
      <c r="E40" s="3" t="s">
        <v>118</v>
      </c>
      <c r="F40" s="22">
        <v>7958835000</v>
      </c>
      <c r="G40" s="22">
        <v>1802467000</v>
      </c>
      <c r="H40" s="22">
        <v>4959680000</v>
      </c>
      <c r="I40" s="22">
        <v>0</v>
      </c>
      <c r="J40" s="22">
        <v>21817000</v>
      </c>
      <c r="K40" s="22">
        <v>1431136000</v>
      </c>
      <c r="L40" s="22">
        <v>1100000</v>
      </c>
      <c r="M40" s="22">
        <v>0</v>
      </c>
      <c r="N40" s="22">
        <v>0</v>
      </c>
      <c r="O40" s="23">
        <f t="shared" si="3"/>
        <v>16175035000</v>
      </c>
    </row>
    <row r="41" spans="2:15" ht="16.5" customHeight="1">
      <c r="B41" s="21" t="s">
        <v>71</v>
      </c>
      <c r="C41" s="14" t="s">
        <v>1</v>
      </c>
      <c r="E41" s="3" t="s">
        <v>119</v>
      </c>
      <c r="F41" s="22">
        <v>84148000</v>
      </c>
      <c r="G41" s="22">
        <v>16927000</v>
      </c>
      <c r="H41" s="22">
        <v>23448000</v>
      </c>
      <c r="I41" s="22">
        <v>0</v>
      </c>
      <c r="J41" s="22">
        <v>2559991000</v>
      </c>
      <c r="K41" s="22">
        <v>4942468000</v>
      </c>
      <c r="L41" s="22">
        <v>4086440000</v>
      </c>
      <c r="M41" s="22">
        <v>0</v>
      </c>
      <c r="N41" s="22">
        <v>0</v>
      </c>
      <c r="O41" s="23">
        <f t="shared" si="3"/>
        <v>11713422000</v>
      </c>
    </row>
    <row r="42" spans="2:15" ht="16.5" customHeight="1">
      <c r="B42" s="21" t="s">
        <v>72</v>
      </c>
      <c r="C42" s="14" t="s">
        <v>1</v>
      </c>
      <c r="E42" s="3" t="s">
        <v>120</v>
      </c>
      <c r="F42" s="22">
        <v>58632000</v>
      </c>
      <c r="G42" s="22">
        <v>8844000</v>
      </c>
      <c r="H42" s="22">
        <v>7089000</v>
      </c>
      <c r="I42" s="22">
        <v>0</v>
      </c>
      <c r="J42" s="22">
        <v>1087000</v>
      </c>
      <c r="K42" s="22">
        <v>61895000</v>
      </c>
      <c r="L42" s="22">
        <v>0</v>
      </c>
      <c r="M42" s="22">
        <v>0</v>
      </c>
      <c r="N42" s="22">
        <v>0</v>
      </c>
      <c r="O42" s="23">
        <f t="shared" si="3"/>
        <v>137547000</v>
      </c>
    </row>
    <row r="43" spans="2:15" ht="16.5" customHeight="1">
      <c r="B43" s="21" t="s">
        <v>73</v>
      </c>
      <c r="C43" s="14" t="s">
        <v>1</v>
      </c>
      <c r="E43" s="3" t="s">
        <v>121</v>
      </c>
      <c r="F43" s="22">
        <v>121493000</v>
      </c>
      <c r="G43" s="22">
        <v>19666000</v>
      </c>
      <c r="H43" s="22">
        <v>28039000</v>
      </c>
      <c r="I43" s="22">
        <v>0</v>
      </c>
      <c r="J43" s="22">
        <v>36949272000</v>
      </c>
      <c r="K43" s="22">
        <v>36431000</v>
      </c>
      <c r="L43" s="22">
        <v>99682000</v>
      </c>
      <c r="M43" s="22">
        <v>0</v>
      </c>
      <c r="N43" s="22">
        <v>0</v>
      </c>
      <c r="O43" s="23">
        <f t="shared" si="3"/>
        <v>37254583000</v>
      </c>
    </row>
    <row r="44" spans="2:15" ht="16.5" customHeight="1">
      <c r="B44" s="21" t="s">
        <v>74</v>
      </c>
      <c r="C44" s="14" t="s">
        <v>1</v>
      </c>
      <c r="E44" s="3" t="s">
        <v>122</v>
      </c>
      <c r="F44" s="22">
        <v>12061000</v>
      </c>
      <c r="G44" s="22">
        <v>1564000</v>
      </c>
      <c r="H44" s="22">
        <v>2492000</v>
      </c>
      <c r="I44" s="22">
        <v>0</v>
      </c>
      <c r="J44" s="22">
        <v>93000</v>
      </c>
      <c r="K44" s="22">
        <v>1238000</v>
      </c>
      <c r="L44" s="22">
        <v>0</v>
      </c>
      <c r="M44" s="22">
        <v>0</v>
      </c>
      <c r="N44" s="22">
        <v>0</v>
      </c>
      <c r="O44" s="23">
        <f t="shared" si="3"/>
        <v>17448000</v>
      </c>
    </row>
    <row r="45" spans="2:15" ht="16.5" customHeight="1">
      <c r="B45" s="21" t="s">
        <v>75</v>
      </c>
      <c r="C45" s="14" t="s">
        <v>1</v>
      </c>
      <c r="E45" s="3" t="s">
        <v>123</v>
      </c>
      <c r="F45" s="22">
        <v>33422000</v>
      </c>
      <c r="G45" s="22">
        <v>5785000</v>
      </c>
      <c r="H45" s="22">
        <v>23448000</v>
      </c>
      <c r="I45" s="22">
        <v>0</v>
      </c>
      <c r="J45" s="22">
        <v>249502000</v>
      </c>
      <c r="K45" s="22">
        <v>17949000</v>
      </c>
      <c r="L45" s="22">
        <v>325900000</v>
      </c>
      <c r="M45" s="22">
        <v>36000000</v>
      </c>
      <c r="N45" s="22">
        <v>0</v>
      </c>
      <c r="O45" s="23">
        <f t="shared" si="3"/>
        <v>692006000</v>
      </c>
    </row>
    <row r="46" spans="2:15" ht="16.5" customHeight="1">
      <c r="B46" s="21" t="s">
        <v>76</v>
      </c>
      <c r="C46" s="14" t="s">
        <v>1</v>
      </c>
      <c r="E46" s="3" t="s">
        <v>124</v>
      </c>
      <c r="F46" s="22">
        <v>4861000</v>
      </c>
      <c r="G46" s="22">
        <v>885000</v>
      </c>
      <c r="H46" s="22">
        <v>1963000</v>
      </c>
      <c r="I46" s="22">
        <v>0</v>
      </c>
      <c r="J46" s="22">
        <v>54000</v>
      </c>
      <c r="K46" s="22">
        <v>495000</v>
      </c>
      <c r="L46" s="22">
        <v>0</v>
      </c>
      <c r="M46" s="22">
        <v>0</v>
      </c>
      <c r="N46" s="22">
        <v>0</v>
      </c>
      <c r="O46" s="23">
        <f t="shared" si="3"/>
        <v>8258000</v>
      </c>
    </row>
    <row r="47" spans="2:15" ht="16.5" customHeight="1">
      <c r="B47" s="21" t="s">
        <v>77</v>
      </c>
      <c r="C47" s="14" t="s">
        <v>1</v>
      </c>
      <c r="E47" s="3" t="s">
        <v>125</v>
      </c>
      <c r="F47" s="22">
        <v>466766000</v>
      </c>
      <c r="G47" s="22">
        <v>78407000</v>
      </c>
      <c r="H47" s="22">
        <v>259033000</v>
      </c>
      <c r="I47" s="22">
        <v>0</v>
      </c>
      <c r="J47" s="22">
        <v>645899000</v>
      </c>
      <c r="K47" s="22">
        <v>264988000</v>
      </c>
      <c r="L47" s="22">
        <v>182858000</v>
      </c>
      <c r="M47" s="22">
        <v>12000000</v>
      </c>
      <c r="N47" s="22">
        <v>0</v>
      </c>
      <c r="O47" s="23">
        <f t="shared" si="3"/>
        <v>1909951000</v>
      </c>
    </row>
    <row r="48" spans="2:15" ht="16.5" customHeight="1">
      <c r="B48" s="21" t="s">
        <v>78</v>
      </c>
      <c r="C48" s="14" t="s">
        <v>1</v>
      </c>
      <c r="E48" s="3" t="s">
        <v>126</v>
      </c>
      <c r="F48" s="22">
        <v>13157000</v>
      </c>
      <c r="G48" s="22">
        <v>1595000</v>
      </c>
      <c r="H48" s="22">
        <v>21485000</v>
      </c>
      <c r="I48" s="22">
        <v>0</v>
      </c>
      <c r="J48" s="22">
        <v>221000</v>
      </c>
      <c r="K48" s="22">
        <v>3713000</v>
      </c>
      <c r="L48" s="22">
        <v>0</v>
      </c>
      <c r="M48" s="22">
        <v>0</v>
      </c>
      <c r="N48" s="22">
        <v>0</v>
      </c>
      <c r="O48" s="23">
        <f t="shared" si="3"/>
        <v>40171000</v>
      </c>
    </row>
    <row r="49" spans="2:15" ht="16.5" customHeight="1">
      <c r="B49" s="21" t="s">
        <v>79</v>
      </c>
      <c r="C49" s="14" t="s">
        <v>1</v>
      </c>
      <c r="E49" s="3" t="s">
        <v>127</v>
      </c>
      <c r="F49" s="22">
        <v>379689000</v>
      </c>
      <c r="G49" s="22">
        <v>63715000</v>
      </c>
      <c r="H49" s="22">
        <v>751251000</v>
      </c>
      <c r="I49" s="22">
        <v>0</v>
      </c>
      <c r="J49" s="22">
        <v>9257530500</v>
      </c>
      <c r="K49" s="22">
        <v>185685000</v>
      </c>
      <c r="L49" s="22">
        <v>6420000</v>
      </c>
      <c r="M49" s="22">
        <v>0</v>
      </c>
      <c r="N49" s="22">
        <v>0</v>
      </c>
      <c r="O49" s="23">
        <f t="shared" si="3"/>
        <v>10644290500</v>
      </c>
    </row>
    <row r="50" spans="2:15" ht="16.5" customHeight="1">
      <c r="B50" s="21" t="s">
        <v>80</v>
      </c>
      <c r="C50" s="14" t="s">
        <v>1</v>
      </c>
      <c r="E50" s="3" t="s">
        <v>128</v>
      </c>
      <c r="F50" s="22">
        <v>16391000</v>
      </c>
      <c r="G50" s="22">
        <v>1548000</v>
      </c>
      <c r="H50" s="22">
        <v>22054000</v>
      </c>
      <c r="I50" s="22">
        <v>0</v>
      </c>
      <c r="J50" s="22">
        <v>117463000</v>
      </c>
      <c r="K50" s="22">
        <v>4951000</v>
      </c>
      <c r="L50" s="22">
        <v>4000000</v>
      </c>
      <c r="M50" s="22">
        <v>0</v>
      </c>
      <c r="N50" s="22">
        <v>0</v>
      </c>
      <c r="O50" s="23">
        <f t="shared" si="3"/>
        <v>166407000</v>
      </c>
    </row>
    <row r="51" spans="2:15" ht="16.5" customHeight="1">
      <c r="B51" s="21" t="s">
        <v>81</v>
      </c>
      <c r="C51" s="14" t="s">
        <v>1</v>
      </c>
      <c r="E51" s="3" t="s">
        <v>129</v>
      </c>
      <c r="F51" s="22">
        <v>133569000</v>
      </c>
      <c r="G51" s="22">
        <v>24401000</v>
      </c>
      <c r="H51" s="22">
        <v>30225000</v>
      </c>
      <c r="I51" s="22">
        <v>0</v>
      </c>
      <c r="J51" s="22">
        <v>844122000</v>
      </c>
      <c r="K51" s="22">
        <v>41940000</v>
      </c>
      <c r="L51" s="22">
        <v>1189697000</v>
      </c>
      <c r="M51" s="22">
        <v>196552000</v>
      </c>
      <c r="N51" s="22">
        <v>0</v>
      </c>
      <c r="O51" s="23">
        <f t="shared" si="3"/>
        <v>2460506000</v>
      </c>
    </row>
    <row r="52" spans="2:15" ht="16.5" customHeight="1">
      <c r="B52" s="21" t="s">
        <v>82</v>
      </c>
      <c r="C52" s="14" t="s">
        <v>1</v>
      </c>
      <c r="E52" s="3" t="s">
        <v>130</v>
      </c>
      <c r="F52" s="22">
        <v>478879000</v>
      </c>
      <c r="G52" s="22">
        <v>83404000</v>
      </c>
      <c r="H52" s="22">
        <v>67618000</v>
      </c>
      <c r="I52" s="22">
        <v>0</v>
      </c>
      <c r="J52" s="22">
        <v>62785000</v>
      </c>
      <c r="K52" s="22">
        <v>205948000</v>
      </c>
      <c r="L52" s="22">
        <v>144731000</v>
      </c>
      <c r="M52" s="22">
        <v>38102000</v>
      </c>
      <c r="N52" s="22">
        <v>0</v>
      </c>
      <c r="O52" s="23">
        <f t="shared" si="3"/>
        <v>1081467000</v>
      </c>
    </row>
    <row r="53" spans="2:15" ht="16.5" customHeight="1">
      <c r="B53" s="21" t="s">
        <v>83</v>
      </c>
      <c r="C53" s="14" t="s">
        <v>1</v>
      </c>
      <c r="E53" s="3" t="s">
        <v>131</v>
      </c>
      <c r="F53" s="22">
        <v>447360000</v>
      </c>
      <c r="G53" s="22">
        <v>91587000</v>
      </c>
      <c r="H53" s="22">
        <v>19631000</v>
      </c>
      <c r="I53" s="22">
        <v>0</v>
      </c>
      <c r="J53" s="22">
        <v>3859000</v>
      </c>
      <c r="K53" s="22">
        <v>200539000</v>
      </c>
      <c r="L53" s="22">
        <v>0</v>
      </c>
      <c r="M53" s="22">
        <v>0</v>
      </c>
      <c r="N53" s="22">
        <v>0</v>
      </c>
      <c r="O53" s="23">
        <f t="shared" si="3"/>
        <v>762976000</v>
      </c>
    </row>
    <row r="54" spans="2:15" ht="16.5" customHeight="1">
      <c r="B54" s="21" t="s">
        <v>84</v>
      </c>
      <c r="C54" s="14" t="s">
        <v>1</v>
      </c>
      <c r="E54" s="3" t="s">
        <v>132</v>
      </c>
      <c r="F54" s="22">
        <v>154643000</v>
      </c>
      <c r="G54" s="22">
        <v>17232000</v>
      </c>
      <c r="H54" s="22">
        <v>41001000</v>
      </c>
      <c r="I54" s="22">
        <v>0</v>
      </c>
      <c r="J54" s="22">
        <v>1195508000</v>
      </c>
      <c r="K54" s="22">
        <v>12281000</v>
      </c>
      <c r="L54" s="22">
        <v>0</v>
      </c>
      <c r="M54" s="22">
        <v>1000000</v>
      </c>
      <c r="N54" s="22">
        <v>0</v>
      </c>
      <c r="O54" s="23">
        <f t="shared" si="3"/>
        <v>1421665000</v>
      </c>
    </row>
    <row r="55" spans="2:15" ht="16.5" customHeight="1">
      <c r="B55" s="21" t="s">
        <v>85</v>
      </c>
      <c r="C55" s="14" t="s">
        <v>1</v>
      </c>
      <c r="E55" s="3" t="s">
        <v>133</v>
      </c>
      <c r="F55" s="22">
        <v>19616000</v>
      </c>
      <c r="G55" s="22">
        <v>3394000</v>
      </c>
      <c r="H55" s="22">
        <v>42643000</v>
      </c>
      <c r="I55" s="22">
        <v>0</v>
      </c>
      <c r="J55" s="22">
        <v>5005668000</v>
      </c>
      <c r="K55" s="22">
        <v>23798000</v>
      </c>
      <c r="L55" s="22">
        <v>877747000</v>
      </c>
      <c r="M55" s="22">
        <v>0</v>
      </c>
      <c r="N55" s="22">
        <v>0</v>
      </c>
      <c r="O55" s="23">
        <f t="shared" si="3"/>
        <v>5972866000</v>
      </c>
    </row>
    <row r="56" spans="2:15" ht="16.5" customHeight="1">
      <c r="B56" s="21" t="s">
        <v>86</v>
      </c>
      <c r="C56" s="14" t="s">
        <v>1</v>
      </c>
      <c r="E56" s="3" t="s">
        <v>134</v>
      </c>
      <c r="F56" s="22">
        <v>2065593000</v>
      </c>
      <c r="G56" s="22">
        <v>378631000</v>
      </c>
      <c r="H56" s="22">
        <v>164426000</v>
      </c>
      <c r="I56" s="22">
        <v>0</v>
      </c>
      <c r="J56" s="22">
        <v>7592563000</v>
      </c>
      <c r="K56" s="22">
        <v>716255000</v>
      </c>
      <c r="L56" s="22">
        <v>194563000</v>
      </c>
      <c r="M56" s="22">
        <v>169170000</v>
      </c>
      <c r="N56" s="22">
        <v>0</v>
      </c>
      <c r="O56" s="23">
        <f t="shared" si="3"/>
        <v>11281201000</v>
      </c>
    </row>
    <row r="57" spans="2:15" ht="16.5" customHeight="1">
      <c r="B57" s="21" t="s">
        <v>87</v>
      </c>
      <c r="C57" s="14" t="s">
        <v>1</v>
      </c>
      <c r="E57" s="3" t="s">
        <v>135</v>
      </c>
      <c r="F57" s="22">
        <v>237088000</v>
      </c>
      <c r="G57" s="22">
        <v>55383000</v>
      </c>
      <c r="H57" s="22">
        <v>59983000</v>
      </c>
      <c r="I57" s="22">
        <v>0</v>
      </c>
      <c r="J57" s="22">
        <v>3256000</v>
      </c>
      <c r="K57" s="22">
        <v>92966000</v>
      </c>
      <c r="L57" s="22">
        <v>0</v>
      </c>
      <c r="M57" s="22">
        <v>0</v>
      </c>
      <c r="N57" s="22">
        <v>0</v>
      </c>
      <c r="O57" s="23">
        <f t="shared" si="3"/>
        <v>448676000</v>
      </c>
    </row>
    <row r="58" spans="2:15" ht="16.5" customHeight="1">
      <c r="B58" s="21" t="s">
        <v>88</v>
      </c>
      <c r="C58" s="14" t="s">
        <v>1</v>
      </c>
      <c r="E58" s="3" t="s">
        <v>136</v>
      </c>
      <c r="F58" s="22">
        <v>43457000</v>
      </c>
      <c r="G58" s="22">
        <v>5226000</v>
      </c>
      <c r="H58" s="22">
        <v>16359000</v>
      </c>
      <c r="I58" s="22">
        <v>0</v>
      </c>
      <c r="J58" s="22">
        <v>39950000</v>
      </c>
      <c r="K58" s="22">
        <v>41970000</v>
      </c>
      <c r="L58" s="22">
        <v>986573000</v>
      </c>
      <c r="M58" s="22">
        <v>0</v>
      </c>
      <c r="N58" s="22">
        <v>0</v>
      </c>
      <c r="O58" s="23">
        <f t="shared" si="3"/>
        <v>1133535000</v>
      </c>
    </row>
    <row r="59" spans="2:15" ht="16.5" customHeight="1">
      <c r="B59" s="21" t="s">
        <v>89</v>
      </c>
      <c r="C59" s="14" t="s">
        <v>1</v>
      </c>
      <c r="E59" s="3" t="s">
        <v>145</v>
      </c>
      <c r="F59" s="22">
        <v>131039000</v>
      </c>
      <c r="G59" s="22">
        <v>20695000</v>
      </c>
      <c r="H59" s="22">
        <v>26283000</v>
      </c>
      <c r="I59" s="22">
        <v>0</v>
      </c>
      <c r="J59" s="22">
        <v>882000</v>
      </c>
      <c r="K59" s="22">
        <v>34386000</v>
      </c>
      <c r="L59" s="22">
        <v>0</v>
      </c>
      <c r="M59" s="22">
        <v>0</v>
      </c>
      <c r="N59" s="22">
        <v>0</v>
      </c>
      <c r="O59" s="23">
        <f t="shared" si="3"/>
        <v>213285000</v>
      </c>
    </row>
    <row r="60" spans="2:15" ht="16.5" customHeight="1">
      <c r="B60" s="21" t="s">
        <v>90</v>
      </c>
      <c r="C60" s="14" t="s">
        <v>1</v>
      </c>
      <c r="E60" s="3" t="s">
        <v>138</v>
      </c>
      <c r="F60" s="22">
        <v>429709000</v>
      </c>
      <c r="G60" s="22">
        <v>85651000</v>
      </c>
      <c r="H60" s="22">
        <v>26720000</v>
      </c>
      <c r="I60" s="22">
        <v>0</v>
      </c>
      <c r="J60" s="22">
        <v>707575000</v>
      </c>
      <c r="K60" s="22">
        <v>87468000</v>
      </c>
      <c r="L60" s="22">
        <v>424894000</v>
      </c>
      <c r="M60" s="22">
        <v>0</v>
      </c>
      <c r="N60" s="22">
        <v>0</v>
      </c>
      <c r="O60" s="23">
        <f t="shared" si="3"/>
        <v>1762017000</v>
      </c>
    </row>
    <row r="61" spans="2:15" ht="16.5" customHeight="1">
      <c r="B61" s="21" t="s">
        <v>91</v>
      </c>
      <c r="C61" s="14" t="s">
        <v>1</v>
      </c>
      <c r="E61" s="3" t="s">
        <v>146</v>
      </c>
      <c r="F61" s="22">
        <v>110581000</v>
      </c>
      <c r="G61" s="22">
        <v>20746000</v>
      </c>
      <c r="H61" s="22">
        <v>15977000</v>
      </c>
      <c r="I61" s="22">
        <v>0</v>
      </c>
      <c r="J61" s="22">
        <v>26614000</v>
      </c>
      <c r="K61" s="22">
        <v>23520000</v>
      </c>
      <c r="L61" s="22">
        <v>0</v>
      </c>
      <c r="M61" s="22">
        <v>0</v>
      </c>
      <c r="N61" s="22">
        <v>0</v>
      </c>
      <c r="O61" s="23">
        <f t="shared" si="3"/>
        <v>197438000</v>
      </c>
    </row>
    <row r="62" spans="2:15" ht="16.5" customHeight="1" thickBot="1">
      <c r="B62" s="21" t="s">
        <v>92</v>
      </c>
      <c r="C62" s="14" t="s">
        <v>1</v>
      </c>
      <c r="E62" s="3" t="s">
        <v>140</v>
      </c>
      <c r="F62" s="22">
        <v>1166478000</v>
      </c>
      <c r="G62" s="22">
        <v>215594000</v>
      </c>
      <c r="H62" s="22">
        <v>219213000</v>
      </c>
      <c r="I62" s="22">
        <v>0</v>
      </c>
      <c r="J62" s="22">
        <v>1482000</v>
      </c>
      <c r="K62" s="22">
        <v>8018104000</v>
      </c>
      <c r="L62" s="22">
        <v>50000000</v>
      </c>
      <c r="M62" s="22">
        <v>0</v>
      </c>
      <c r="N62" s="22">
        <v>0</v>
      </c>
      <c r="O62" s="23">
        <f t="shared" si="3"/>
        <v>9670871000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84486941543</v>
      </c>
      <c r="G65" s="32">
        <v>14792866169</v>
      </c>
      <c r="H65" s="32">
        <v>25681508589</v>
      </c>
      <c r="I65" s="32">
        <v>55000000000</v>
      </c>
      <c r="J65" s="32">
        <v>171162831843</v>
      </c>
      <c r="K65" s="32">
        <v>23183099693</v>
      </c>
      <c r="L65" s="32">
        <v>13933657000</v>
      </c>
      <c r="M65" s="32">
        <v>8583378000</v>
      </c>
      <c r="N65" s="32">
        <v>4815304000</v>
      </c>
      <c r="O65" s="20">
        <f>SUM($F$65:$N$65)</f>
        <v>401639586837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11205724000</v>
      </c>
      <c r="G66" s="32">
        <v>1965421000</v>
      </c>
      <c r="H66" s="32">
        <v>5306194000</v>
      </c>
      <c r="I66" s="32">
        <v>0</v>
      </c>
      <c r="J66" s="32">
        <v>3031151000</v>
      </c>
      <c r="K66" s="32">
        <v>10964523000</v>
      </c>
      <c r="L66" s="32">
        <v>1011740000</v>
      </c>
      <c r="M66" s="32">
        <v>3301182000</v>
      </c>
      <c r="N66" s="32">
        <v>0</v>
      </c>
      <c r="O66" s="20">
        <f>SUM($F$66:$N$66)</f>
        <v>36785935000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359879716</v>
      </c>
      <c r="G67" s="32">
        <v>31267572</v>
      </c>
      <c r="H67" s="32">
        <v>319476411</v>
      </c>
      <c r="I67" s="32">
        <v>0</v>
      </c>
      <c r="J67" s="32">
        <v>1362184252</v>
      </c>
      <c r="K67" s="32">
        <v>100064052</v>
      </c>
      <c r="L67" s="32">
        <v>0</v>
      </c>
      <c r="M67" s="32">
        <v>0</v>
      </c>
      <c r="N67" s="32">
        <v>0</v>
      </c>
      <c r="O67" s="20">
        <f>SUM($F$67:$N$67)</f>
        <v>2172872003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96052545259</v>
      </c>
      <c r="G68" s="32">
        <f t="shared" si="4"/>
        <v>16789554741</v>
      </c>
      <c r="H68" s="32">
        <f t="shared" si="4"/>
        <v>31307179000</v>
      </c>
      <c r="I68" s="32">
        <f t="shared" si="4"/>
        <v>55000000000</v>
      </c>
      <c r="J68" s="32">
        <f t="shared" si="4"/>
        <v>175556167095</v>
      </c>
      <c r="K68" s="32">
        <f t="shared" si="4"/>
        <v>34247686745</v>
      </c>
      <c r="L68" s="32">
        <f t="shared" si="4"/>
        <v>14945397000</v>
      </c>
      <c r="M68" s="32">
        <f t="shared" si="4"/>
        <v>11884560000</v>
      </c>
      <c r="N68" s="32">
        <f t="shared" si="4"/>
        <v>4815304000</v>
      </c>
      <c r="O68" s="20">
        <f>SUM($F$68:$N$68)</f>
        <v>440598393840</v>
      </c>
    </row>
    <row r="69" spans="1:15" ht="22.5" customHeight="1" thickBot="1">
      <c r="A69" s="7" t="s">
        <v>45</v>
      </c>
      <c r="B69" s="21" t="s">
        <v>1</v>
      </c>
      <c r="E69" s="4" t="s">
        <v>147</v>
      </c>
      <c r="F69" s="32">
        <v>0</v>
      </c>
      <c r="G69" s="32">
        <v>0</v>
      </c>
      <c r="H69" s="32">
        <v>0</v>
      </c>
      <c r="I69" s="32">
        <v>0</v>
      </c>
      <c r="J69" s="32">
        <v>20176574850</v>
      </c>
      <c r="K69" s="32">
        <v>0</v>
      </c>
      <c r="L69" s="32">
        <v>10448059000</v>
      </c>
      <c r="M69" s="32">
        <v>0</v>
      </c>
      <c r="N69" s="32">
        <v>0</v>
      </c>
      <c r="O69" s="20">
        <f>SUM($F$69:$N$69)</f>
        <v>30624633850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1329604245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1329604245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96052545259</v>
      </c>
      <c r="G71" s="32">
        <f t="shared" si="5"/>
        <v>16789554741</v>
      </c>
      <c r="H71" s="32">
        <f t="shared" si="5"/>
        <v>31307179000</v>
      </c>
      <c r="I71" s="32">
        <f t="shared" si="5"/>
        <v>55000000000</v>
      </c>
      <c r="J71" s="32">
        <f t="shared" si="5"/>
        <v>154049988000</v>
      </c>
      <c r="K71" s="32">
        <f t="shared" si="5"/>
        <v>34247686745</v>
      </c>
      <c r="L71" s="32">
        <f t="shared" si="5"/>
        <v>4497338000</v>
      </c>
      <c r="M71" s="32">
        <f t="shared" si="5"/>
        <v>11884560000</v>
      </c>
      <c r="N71" s="32">
        <f t="shared" si="5"/>
        <v>4815304000</v>
      </c>
      <c r="O71" s="32">
        <f>SUM($F$71:$N$71)</f>
        <v>408644155745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2019-02-20T10:32:38Z</cp:lastPrinted>
  <dcterms:created xsi:type="dcterms:W3CDTF">2019-02-18T08:42:35Z</dcterms:created>
  <dcterms:modified xsi:type="dcterms:W3CDTF">2019-02-20T10:32:47Z</dcterms:modified>
  <cp:category/>
  <cp:version/>
  <cp:contentType/>
  <cp:contentStatus/>
</cp:coreProperties>
</file>