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1" sheetId="1" r:id="rId1"/>
    <sheet name=" 2012" sheetId="2" r:id="rId2"/>
    <sheet name=" 2013" sheetId="3" r:id="rId3"/>
  </sheets>
  <externalReferences>
    <externalReference r:id="rId6"/>
  </externalReferences>
  <definedNames>
    <definedName name="Asama" localSheetId="1">' 2012'!$B$2</definedName>
    <definedName name="Asama" localSheetId="2">' 2013'!$B$2</definedName>
    <definedName name="Asama">'2011'!$B$2</definedName>
    <definedName name="AsamaAd" localSheetId="1">' 2012'!$C$2</definedName>
    <definedName name="AsamaAd" localSheetId="2">' 2013'!$C$2</definedName>
    <definedName name="AsamaAd">'2011'!$C$2</definedName>
    <definedName name="AyAd" localSheetId="1">' 2012'!$C$3</definedName>
    <definedName name="AyAd" localSheetId="2">' 2013'!$C$3</definedName>
    <definedName name="AyAd">'2011'!$C$4</definedName>
    <definedName name="AyNo" localSheetId="1">' 2012'!$B$3</definedName>
    <definedName name="AyNo" localSheetId="2">' 2013'!$B$3</definedName>
    <definedName name="AyNo">'2011'!$B$4</definedName>
    <definedName name="ButceYil" localSheetId="1">' 2012'!$B$1</definedName>
    <definedName name="ButceYil" localSheetId="2">' 2013'!$B$1</definedName>
    <definedName name="ButceYil">'2011'!$B$1</definedName>
    <definedName name="SatirBaslik" localSheetId="1">' 2012'!$A$14:$B$23</definedName>
    <definedName name="SatirBaslik" localSheetId="2">' 2013'!$A$14:$B$23</definedName>
    <definedName name="SatirBaslik">'2011'!$A$15:$B$24</definedName>
    <definedName name="SatirBaslik1">'[1].xls].xls].xls].xls].xls].xls].xls].xls].xls].xls]Sayfa2'!$A$17:$B$23</definedName>
    <definedName name="SatirBaslik2">'[1].xls].xls].xls].xls].xls].xls].xls].xls].xls].xls]Sayfa3'!$A$17:$B$23</definedName>
    <definedName name="SutunBaslik" localSheetId="1">' 2012'!$D$1:$N$4</definedName>
    <definedName name="SutunBaslik" localSheetId="2">' 2013'!$D$1:$N$4</definedName>
    <definedName name="SutunBaslik">'2011'!$D$1:$N$5</definedName>
    <definedName name="SutunBaslik1">'[1].xls].xls].xls].xls].xls].xls].xls].xls].xls].xls]Sayfa2'!$D$1:$K$6</definedName>
    <definedName name="SutunBaslik2">'[1].xls].xls].xls].xls].xls].xls].xls].xls].xls].xls]Sayfa3'!$D$1:$K$6</definedName>
    <definedName name="TeklifYil" localSheetId="1">' 2012'!$B$4</definedName>
    <definedName name="TeklifYil" localSheetId="2">' 2013'!$B$4</definedName>
    <definedName name="TeklifYil">'2011'!$B$5</definedName>
    <definedName name="_xlnm.Print_Area" localSheetId="1">' 2012'!$E$8:$O$75</definedName>
    <definedName name="_xlnm.Print_Area" localSheetId="2">' 2013'!$A$8:$O$75</definedName>
    <definedName name="_xlnm.Print_Area" localSheetId="0">'2011'!$E$9:$O$78</definedName>
  </definedNames>
  <calcPr fullCalcOnLoad="1"/>
</workbook>
</file>

<file path=xl/sharedStrings.xml><?xml version="1.0" encoding="utf-8"?>
<sst xmlns="http://schemas.openxmlformats.org/spreadsheetml/2006/main" count="1172" uniqueCount="163">
  <si>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</si>
  <si>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</si>
  <si>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</si>
  <si>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</si>
  <si>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</si>
  <si>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</si>
  <si>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</si>
  <si>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</si>
  <si>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</si>
  <si>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</si>
  <si>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</si>
  <si>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</si>
  <si>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</si>
  <si>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</si>
  <si>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</si>
  <si>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</si>
  <si>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</si>
  <si>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</si>
  <si>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</si>
  <si>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</si>
  <si>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</si>
  <si>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</si>
  <si>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</si>
  <si>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</si>
  <si>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</si>
  <si>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</si>
  <si>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</si>
  <si>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</si>
  <si>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</si>
  <si>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</si>
  <si>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</si>
  <si>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</si>
  <si>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</si>
  <si>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</si>
  <si>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</si>
  <si>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</si>
  <si>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</si>
  <si>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</si>
  <si>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</si>
  <si>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</si>
  <si>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</si>
  <si>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</si>
  <si>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</si>
  <si>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</si>
  <si>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</si>
  <si>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</si>
  <si>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</si>
  <si>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</si>
  <si>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</si>
  <si>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</si>
  <si>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2011</t>
  </si>
  <si>
    <t>1</t>
  </si>
  <si>
    <t>Kanun</t>
  </si>
  <si>
    <t>5</t>
  </si>
  <si>
    <t>Ocak</t>
  </si>
  <si>
    <t>07.75</t>
  </si>
  <si>
    <t>07.76</t>
  </si>
  <si>
    <t>07.77</t>
  </si>
  <si>
    <t>07.78</t>
  </si>
  <si>
    <t>07.79</t>
  </si>
  <si>
    <t>07.81</t>
  </si>
  <si>
    <t>07.82</t>
  </si>
  <si>
    <t>07.83</t>
  </si>
  <si>
    <t>07.84</t>
  </si>
  <si>
    <t>07.85</t>
  </si>
  <si>
    <t>07.86</t>
  </si>
  <si>
    <t>07.87</t>
  </si>
  <si>
    <t>07.88</t>
  </si>
  <si>
    <t>07.89</t>
  </si>
  <si>
    <t>07.90</t>
  </si>
  <si>
    <t>07.93</t>
  </si>
  <si>
    <t>07.95</t>
  </si>
  <si>
    <t>07.96</t>
  </si>
  <si>
    <t>07.97</t>
  </si>
  <si>
    <t>10</t>
  </si>
  <si>
    <t>10.81</t>
  </si>
  <si>
    <t>10.82</t>
  </si>
  <si>
    <t>10.83</t>
  </si>
  <si>
    <t>10.84</t>
  </si>
  <si>
    <t>11</t>
  </si>
  <si>
    <t>12</t>
  </si>
  <si>
    <t>12.76</t>
  </si>
  <si>
    <t>13</t>
  </si>
  <si>
    <t>14</t>
  </si>
  <si>
    <t>14.81</t>
  </si>
  <si>
    <t>15</t>
  </si>
  <si>
    <t>16</t>
  </si>
  <si>
    <t>16.81</t>
  </si>
  <si>
    <t>17</t>
  </si>
  <si>
    <t>17.91</t>
  </si>
  <si>
    <t>18</t>
  </si>
  <si>
    <t>18.75</t>
  </si>
  <si>
    <t>19</t>
  </si>
  <si>
    <t>20</t>
  </si>
  <si>
    <t>20.92</t>
  </si>
  <si>
    <t>21</t>
  </si>
  <si>
    <t>22</t>
  </si>
  <si>
    <t>22.81</t>
  </si>
  <si>
    <t>22.92</t>
  </si>
  <si>
    <t>23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</si>
  <si>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</si>
  <si>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</si>
  <si>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</si>
  <si>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</si>
  <si>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</si>
  <si>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</si>
  <si>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</si>
  <si>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</si>
  <si>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</si>
  <si>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</si>
  <si>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</si>
  <si>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</si>
  <si>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</si>
  <si>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</si>
  <si>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</si>
  <si>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 xml:space="preserve">GÜMRÜK MÜSTEŞARLIĞI 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</si>
  <si>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</si>
  <si>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</si>
  <si>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</si>
  <si>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</si>
  <si>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</si>
  <si>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</si>
  <si>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</si>
  <si>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</si>
  <si>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</si>
  <si>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</si>
  <si>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</si>
  <si>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</si>
  <si>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</si>
  <si>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</si>
  <si>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</si>
  <si>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</si>
  <si>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</si>
  <si>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</si>
  <si>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</si>
  <si>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</si>
  <si>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</si>
  <si>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</si>
  <si>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>SAĞLIK BAKANLIĞI</t>
  </si>
  <si>
    <t>ULAŞTIRMA BAKANLIĞI</t>
  </si>
  <si>
    <t>DENİZCİLİK MÜSTEŞARLIĞI</t>
  </si>
  <si>
    <t>TARIM VE KÖYİŞLERİ BAKANLIĞI</t>
  </si>
  <si>
    <t xml:space="preserve">TARIM REFORMU GENEL MÜDÜRLÜĞÜ </t>
  </si>
  <si>
    <t>ÇALIŞMA VE SOSYAL GÜVENLİK BAKANLIĞI</t>
  </si>
  <si>
    <t>SANAYİ VE TİCARET BAKANLIĞI</t>
  </si>
  <si>
    <t>ENERJİ VE TABİİ KAYNAKLAR BAKANLIĞI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</si>
  <si>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</si>
  <si>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</si>
  <si>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</si>
  <si>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</si>
  <si>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 xml:space="preserve">DEVLET SU İŞLERİ GENEL MÜDÜRLÜĞÜ </t>
  </si>
  <si>
    <t>ABSODENEK</t>
  </si>
  <si>
    <t>Tasarı</t>
  </si>
  <si>
    <t>Ekim</t>
  </si>
  <si>
    <t>2012</t>
  </si>
  <si>
    <t>01/35</t>
  </si>
  <si>
    <t>38/41</t>
  </si>
  <si>
    <t xml:space="preserve">ÖZEL BÜTÇELERE HAZİNE YARDIMI </t>
  </si>
  <si>
    <t>MERKEZİ YÖNETİM BÜTÇESİ TOPLAMI ( HAZİNE YARDIMLARI HARİÇ, GELİRDEN AYRILAN PAY DAHİL)</t>
  </si>
  <si>
    <t>2013</t>
  </si>
  <si>
    <t>2011 YILI MERKEZİ YÖNETİM BÜTÇE KANUNU İCMALİ</t>
  </si>
  <si>
    <t xml:space="preserve">(I) SAYILI CETVEL - GENEL BÜTÇELİ İDARELER 2012 YILI BÜTÇE GİDER TAHMİNLERİ </t>
  </si>
  <si>
    <t xml:space="preserve">(I) SAYILI CETVEL - GENEL BÜTÇELİ İDARELER 2013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</si>
</sst>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48" applyFont="1" applyAlignment="1">
      <alignment vertical="center"/>
      <protection/>
    </xf>
    <xf numFmtId="49" fontId="5" fillId="0" borderId="0" xfId="48" applyNumberFormat="1" applyFont="1" applyAlignment="1">
      <alignment horizontal="left" vertical="center"/>
      <protection/>
    </xf>
    <xf numFmtId="0" fontId="5" fillId="0" borderId="0" xfId="48" applyFont="1" applyAlignment="1">
      <alignment horizontal="left" vertical="center"/>
      <protection/>
    </xf>
    <xf numFmtId="0" fontId="1" fillId="0" borderId="0" xfId="48" applyFont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3" fillId="0" borderId="0" xfId="48" applyFont="1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1" fillId="0" borderId="0" xfId="48" applyFont="1" applyAlignment="1">
      <alignment vertical="center"/>
      <protection/>
    </xf>
    <xf numFmtId="0" fontId="5" fillId="0" borderId="0" xfId="48" applyNumberFormat="1" applyFont="1" applyAlignment="1">
      <alignment horizontal="center" vertical="center"/>
      <protection/>
    </xf>
    <xf numFmtId="49" fontId="5" fillId="0" borderId="0" xfId="48" applyNumberFormat="1" applyFont="1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49" fontId="3" fillId="0" borderId="0" xfId="48" applyNumberFormat="1" applyFont="1" applyAlignment="1">
      <alignment horizontal="center" vertical="center"/>
      <protection/>
    </xf>
    <xf numFmtId="0" fontId="1" fillId="0" borderId="1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vertical="center"/>
      <protection/>
    </xf>
    <xf numFmtId="3" fontId="3" fillId="0" borderId="13" xfId="48" applyNumberFormat="1" applyFont="1" applyBorder="1" applyAlignment="1">
      <alignment vertical="center"/>
      <protection/>
    </xf>
    <xf numFmtId="3" fontId="4" fillId="0" borderId="13" xfId="48" applyNumberFormat="1" applyFont="1" applyBorder="1" applyAlignment="1">
      <alignment vertical="center"/>
      <protection/>
    </xf>
    <xf numFmtId="49" fontId="3" fillId="0" borderId="0" xfId="48" applyNumberFormat="1" applyFont="1" applyAlignment="1">
      <alignment vertical="center"/>
      <protection/>
    </xf>
    <xf numFmtId="0" fontId="3" fillId="0" borderId="11" xfId="48" applyFont="1" applyBorder="1" applyAlignment="1">
      <alignment vertical="center"/>
      <protection/>
    </xf>
    <xf numFmtId="3" fontId="3" fillId="0" borderId="11" xfId="48" applyNumberFormat="1" applyFont="1" applyBorder="1" applyAlignment="1">
      <alignment vertical="center"/>
      <protection/>
    </xf>
    <xf numFmtId="3" fontId="4" fillId="0" borderId="11" xfId="48" applyNumberFormat="1" applyFont="1" applyBorder="1" applyAlignment="1">
      <alignment vertical="center"/>
      <protection/>
    </xf>
    <xf numFmtId="3" fontId="4" fillId="0" borderId="14" xfId="48" applyNumberFormat="1" applyFont="1" applyBorder="1" applyAlignment="1">
      <alignment vertical="center"/>
      <protection/>
    </xf>
    <xf numFmtId="0" fontId="3" fillId="0" borderId="14" xfId="48" applyFont="1" applyBorder="1" applyAlignment="1">
      <alignment vertical="center"/>
      <protection/>
    </xf>
    <xf numFmtId="3" fontId="3" fillId="0" borderId="14" xfId="48" applyNumberFormat="1" applyFont="1" applyBorder="1" applyAlignment="1">
      <alignment vertical="center"/>
      <protection/>
    </xf>
    <xf numFmtId="3" fontId="4" fillId="0" borderId="17" xfId="48" applyNumberFormat="1" applyFont="1" applyBorder="1" applyAlignment="1">
      <alignment vertical="center"/>
      <protection/>
    </xf>
    <xf numFmtId="0" fontId="3" fillId="0" borderId="0" xfId="48" applyFont="1" applyAlignment="1">
      <alignment horizontal="left" vertical="center"/>
      <protection/>
    </xf>
    <xf numFmtId="0" fontId="3" fillId="0" borderId="15" xfId="48" applyFont="1" applyBorder="1" applyAlignment="1">
      <alignment vertical="center"/>
      <protection/>
    </xf>
    <xf numFmtId="3" fontId="3" fillId="0" borderId="15" xfId="48" applyNumberFormat="1" applyFont="1" applyBorder="1" applyAlignment="1">
      <alignment vertical="center"/>
      <protection/>
    </xf>
    <xf numFmtId="3" fontId="4" fillId="0" borderId="15" xfId="48" applyNumberFormat="1" applyFont="1" applyBorder="1" applyAlignment="1">
      <alignment vertical="center"/>
      <protection/>
    </xf>
    <xf numFmtId="49" fontId="3" fillId="0" borderId="0" xfId="48" applyNumberFormat="1" applyFont="1" applyAlignment="1">
      <alignment horizontal="left" vertical="center"/>
      <protection/>
    </xf>
    <xf numFmtId="0" fontId="4" fillId="0" borderId="12" xfId="48" applyFont="1" applyBorder="1" applyAlignment="1">
      <alignment horizontal="left" vertical="center"/>
      <protection/>
    </xf>
    <xf numFmtId="3" fontId="4" fillId="0" borderId="12" xfId="48" applyNumberFormat="1" applyFont="1" applyBorder="1" applyAlignment="1">
      <alignment vertical="center"/>
      <protection/>
    </xf>
    <xf numFmtId="0" fontId="4" fillId="0" borderId="12" xfId="48" applyFont="1" applyBorder="1" applyAlignment="1">
      <alignment horizontal="left" vertical="center" wrapText="1"/>
      <protection/>
    </xf>
    <xf numFmtId="0" fontId="3" fillId="0" borderId="16" xfId="48" applyFont="1" applyBorder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4" fillId="0" borderId="0" xfId="47" applyFont="1" applyAlignment="1">
      <alignment vertical="center"/>
      <protection/>
    </xf>
    <xf numFmtId="49" fontId="5" fillId="0" borderId="0" xfId="47" applyNumberFormat="1" applyFont="1" applyAlignment="1">
      <alignment horizontal="left" vertical="center"/>
      <protection/>
    </xf>
    <xf numFmtId="0" fontId="5" fillId="0" borderId="0" xfId="47" applyFont="1" applyAlignment="1">
      <alignment horizontal="left" vertical="center"/>
      <protection/>
    </xf>
    <xf numFmtId="0" fontId="1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5" fillId="0" borderId="0" xfId="47" applyNumberFormat="1" applyFont="1" applyAlignment="1">
      <alignment horizontal="center" vertical="center"/>
      <protection/>
    </xf>
    <xf numFmtId="49" fontId="5" fillId="0" borderId="0" xfId="47" applyNumberFormat="1" applyFont="1" applyAlignment="1">
      <alignment horizontal="center" vertical="center"/>
      <protection/>
    </xf>
    <xf numFmtId="0" fontId="5" fillId="0" borderId="0" xfId="47" applyFont="1" applyAlignment="1">
      <alignment vertical="center"/>
      <protection/>
    </xf>
    <xf numFmtId="49" fontId="3" fillId="0" borderId="0" xfId="47" applyNumberFormat="1" applyFont="1" applyAlignment="1">
      <alignment horizontal="center" vertical="center"/>
      <protection/>
    </xf>
    <xf numFmtId="0" fontId="1" fillId="0" borderId="1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vertical="center"/>
      <protection/>
    </xf>
    <xf numFmtId="3" fontId="3" fillId="0" borderId="13" xfId="47" applyNumberFormat="1" applyFont="1" applyBorder="1" applyAlignment="1">
      <alignment vertical="center"/>
      <protection/>
    </xf>
    <xf numFmtId="3" fontId="4" fillId="0" borderId="13" xfId="47" applyNumberFormat="1" applyFont="1" applyBorder="1" applyAlignment="1">
      <alignment vertical="center"/>
      <protection/>
    </xf>
    <xf numFmtId="49" fontId="3" fillId="0" borderId="0" xfId="47" applyNumberFormat="1" applyFont="1" applyAlignment="1">
      <alignment vertical="center"/>
      <protection/>
    </xf>
    <xf numFmtId="0" fontId="3" fillId="0" borderId="11" xfId="47" applyFont="1" applyBorder="1" applyAlignment="1">
      <alignment vertical="center"/>
      <protection/>
    </xf>
    <xf numFmtId="3" fontId="3" fillId="0" borderId="11" xfId="47" applyNumberFormat="1" applyFont="1" applyBorder="1" applyAlignment="1">
      <alignment vertical="center"/>
      <protection/>
    </xf>
    <xf numFmtId="3" fontId="4" fillId="0" borderId="11" xfId="47" applyNumberFormat="1" applyFont="1" applyBorder="1" applyAlignment="1">
      <alignment vertical="center"/>
      <protection/>
    </xf>
    <xf numFmtId="0" fontId="3" fillId="0" borderId="14" xfId="47" applyFont="1" applyBorder="1" applyAlignment="1">
      <alignment vertical="center"/>
      <protection/>
    </xf>
    <xf numFmtId="3" fontId="3" fillId="0" borderId="14" xfId="47" applyNumberFormat="1" applyFont="1" applyBorder="1" applyAlignment="1">
      <alignment vertical="center"/>
      <protection/>
    </xf>
    <xf numFmtId="3" fontId="4" fillId="0" borderId="14" xfId="47" applyNumberFormat="1" applyFont="1" applyBorder="1" applyAlignment="1">
      <alignment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15" xfId="47" applyFont="1" applyBorder="1" applyAlignment="1">
      <alignment vertical="center"/>
      <protection/>
    </xf>
    <xf numFmtId="3" fontId="3" fillId="0" borderId="15" xfId="47" applyNumberFormat="1" applyFont="1" applyBorder="1" applyAlignment="1">
      <alignment vertical="center"/>
      <protection/>
    </xf>
    <xf numFmtId="3" fontId="4" fillId="0" borderId="15" xfId="47" applyNumberFormat="1" applyFont="1" applyBorder="1" applyAlignment="1">
      <alignment vertical="center"/>
      <protection/>
    </xf>
    <xf numFmtId="49" fontId="3" fillId="0" borderId="0" xfId="47" applyNumberFormat="1" applyFont="1" applyAlignment="1">
      <alignment horizontal="left" vertical="center"/>
      <protection/>
    </xf>
    <xf numFmtId="0" fontId="4" fillId="0" borderId="12" xfId="47" applyFont="1" applyBorder="1" applyAlignment="1">
      <alignment horizontal="left" vertical="center"/>
      <protection/>
    </xf>
    <xf numFmtId="3" fontId="4" fillId="0" borderId="12" xfId="47" applyNumberFormat="1" applyFont="1" applyBorder="1" applyAlignment="1">
      <alignment vertical="center"/>
      <protection/>
    </xf>
    <xf numFmtId="0" fontId="4" fillId="0" borderId="12" xfId="47" applyFont="1" applyBorder="1" applyAlignment="1">
      <alignment horizontal="left" vertical="center" wrapText="1"/>
      <protection/>
    </xf>
    <xf numFmtId="0" fontId="3" fillId="0" borderId="16" xfId="47" applyFont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14" xfId="48" applyFont="1" applyBorder="1" applyAlignment="1">
      <alignment horizontal="center"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1" fillId="0" borderId="18" xfId="48" applyFont="1" applyBorder="1" applyAlignment="1">
      <alignment horizontal="center" vertical="center"/>
      <protection/>
    </xf>
    <xf numFmtId="0" fontId="1" fillId="0" borderId="17" xfId="48" applyFont="1" applyBorder="1" applyAlignment="1">
      <alignment horizontal="center" vertical="center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14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0" borderId="17" xfId="47" applyFont="1" applyBorder="1" applyAlignment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MYR-GenelButce(1)" xfId="47"/>
    <cellStyle name="Normal_MYR-GenelButce(2)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er\AppData\Local\Microsoft\Windows\Temporary%20Internet%20Files\Content.IE5\24BB2OM4\MYR-ButceGelirleriUni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Sayfa1"/>
      <sheetName val=".xls].xls].xls].xls].xls].xls].xls].xls].xls].xls]Sayfa2"/>
      <sheetName val=".xls].xls].xls].xls].xls].xls].xls].xls].xls].xls]Sayfa3"/>
      <sheetName val=".xls].xls].xls].xls].xls].xls].xls].xls].xls].xls].xls]Sayfa1"/>
      <sheetName val=".xls].xls].xls].xls].xls].xls].xls].xls].xls].xls].xls]Sayfa2"/>
      <sheetName val=".xls].xls].xls].xls].xls].xls].xls].xls].xls].xls].xls]Sayfa3"/>
      <sheetName val=".xls].xls].xls].xls].xls].xls].xls].xls].xls].xls].xls].xls]Sayfa1"/>
      <sheetName val=".xls].xls].xls].xls].xls].xls].xls].xls].xls].xls].xls].xls]Sayfa2"/>
      <sheetName val=".xls].xls].xls].xls].xls].xls].xls].xls].xls].xls].xls].xls]Sayfa3"/>
      <sheetName val=".xls].xls].xls].xls].xls].xls].xls].xls].xls].xls].xls].xls].xls]Sayfa1"/>
      <sheetName val=".xls].xls].xls].xls].xls].xls].xls].xls].xls].xls].xls].xls].xls]Sayfa2"/>
      <sheetName val=".xls].xls].xls].xls].xls].xls].xls].xls].xls].xls].xls].xls].xls]Sayfa3"/>
      <sheetName val=".xls].xls].xls].xls].xls].xls].xls].xls].xls].xls].xls].xls].xls].xls]Sayfa1"/>
      <sheetName val=".xls].xls].xls].xls].xls].xls].xls].xls].xls].xls].xls].xls].xls].xls]Sayfa2"/>
      <sheetName val=".xls].xls].xls].xls].xls].xls].xls].xls].xls].xls].xls].xls].xls].xls]Sayf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E12">
      <selection activeCell="O12" sqref="O12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14" width="21.125" style="12" customWidth="1"/>
    <col min="15" max="15" width="24.37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2011</v>
      </c>
      <c r="F2" s="13" t="str">
        <f t="shared" si="0"/>
        <v>2011</v>
      </c>
      <c r="G2" s="13" t="str">
        <f t="shared" si="0"/>
        <v>2011</v>
      </c>
      <c r="H2" s="13" t="str">
        <f t="shared" si="0"/>
        <v>2011</v>
      </c>
      <c r="I2" s="13" t="str">
        <f t="shared" si="0"/>
        <v>2011</v>
      </c>
      <c r="J2" s="13" t="str">
        <f t="shared" si="0"/>
        <v>2011</v>
      </c>
      <c r="K2" s="13" t="str">
        <f t="shared" si="0"/>
        <v>2011</v>
      </c>
      <c r="L2" s="13" t="str">
        <f t="shared" si="0"/>
        <v>2011</v>
      </c>
      <c r="M2" s="13" t="str">
        <f t="shared" si="0"/>
        <v>2011</v>
      </c>
      <c r="N2" s="13" t="str">
        <f t="shared" si="0"/>
        <v>2011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2011</v>
      </c>
      <c r="G3" s="13" t="str">
        <f t="shared" si="1"/>
        <v>2011</v>
      </c>
      <c r="H3" s="13" t="str">
        <f t="shared" si="1"/>
        <v>2011</v>
      </c>
      <c r="I3" s="13" t="str">
        <f t="shared" si="1"/>
        <v>2011</v>
      </c>
      <c r="J3" s="13" t="str">
        <f t="shared" si="1"/>
        <v>2011</v>
      </c>
      <c r="K3" s="13" t="str">
        <f t="shared" si="1"/>
        <v>2011</v>
      </c>
      <c r="L3" s="13" t="str">
        <f t="shared" si="1"/>
        <v>2011</v>
      </c>
      <c r="M3" s="13" t="str">
        <f t="shared" si="1"/>
        <v>2011</v>
      </c>
      <c r="N3" s="13" t="str">
        <f t="shared" si="1"/>
        <v>2011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5</v>
      </c>
      <c r="G4" s="13" t="str">
        <f t="shared" si="2"/>
        <v>5</v>
      </c>
      <c r="H4" s="13" t="str">
        <f t="shared" si="2"/>
        <v>5</v>
      </c>
      <c r="I4" s="13" t="str">
        <f t="shared" si="2"/>
        <v>5</v>
      </c>
      <c r="J4" s="13" t="str">
        <f t="shared" si="2"/>
        <v>5</v>
      </c>
      <c r="K4" s="13" t="str">
        <f t="shared" si="2"/>
        <v>5</v>
      </c>
      <c r="L4" s="13" t="str">
        <f t="shared" si="2"/>
        <v>5</v>
      </c>
      <c r="M4" s="13" t="str">
        <f t="shared" si="2"/>
        <v>5</v>
      </c>
      <c r="N4" s="13" t="str">
        <f t="shared" si="2"/>
        <v>5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102" t="str">
        <f>TeklifYil&amp;" "&amp;A7</f>
        <v>2011 YILI MERKEZİ YÖNETİM BÜTÇE KANUNU İCMALİ</v>
      </c>
      <c r="F9" s="102" t="s">
        <v>1</v>
      </c>
      <c r="G9" s="102" t="s">
        <v>1</v>
      </c>
      <c r="H9" s="102" t="s">
        <v>1</v>
      </c>
      <c r="I9" s="102" t="s">
        <v>1</v>
      </c>
      <c r="J9" s="102" t="s">
        <v>1</v>
      </c>
      <c r="K9" s="102" t="s">
        <v>1</v>
      </c>
      <c r="L9" s="102" t="s">
        <v>1</v>
      </c>
      <c r="M9" s="102" t="s">
        <v>1</v>
      </c>
      <c r="N9" s="102" t="s">
        <v>1</v>
      </c>
      <c r="O9" s="102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102" t="s">
        <v>23</v>
      </c>
      <c r="F10" s="102" t="s">
        <v>1</v>
      </c>
      <c r="G10" s="102" t="s">
        <v>1</v>
      </c>
      <c r="H10" s="102" t="s">
        <v>1</v>
      </c>
      <c r="I10" s="102" t="s">
        <v>1</v>
      </c>
      <c r="J10" s="102" t="s">
        <v>1</v>
      </c>
      <c r="K10" s="102" t="s">
        <v>1</v>
      </c>
      <c r="L10" s="102" t="s">
        <v>1</v>
      </c>
      <c r="M10" s="102" t="s">
        <v>1</v>
      </c>
      <c r="N10" s="102" t="s">
        <v>1</v>
      </c>
      <c r="O10" s="102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103" t="s">
        <v>24</v>
      </c>
      <c r="F11" s="103" t="s">
        <v>1</v>
      </c>
      <c r="G11" s="103" t="s">
        <v>1</v>
      </c>
      <c r="H11" s="103" t="s">
        <v>1</v>
      </c>
      <c r="I11" s="103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  <c r="O11" s="103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106" t="s">
        <v>25</v>
      </c>
      <c r="F13" s="104" t="s">
        <v>26</v>
      </c>
      <c r="G13" s="104" t="s">
        <v>27</v>
      </c>
      <c r="H13" s="104" t="s">
        <v>28</v>
      </c>
      <c r="I13" s="104" t="s">
        <v>29</v>
      </c>
      <c r="J13" s="104" t="s">
        <v>30</v>
      </c>
      <c r="K13" s="104" t="s">
        <v>31</v>
      </c>
      <c r="L13" s="104" t="s">
        <v>32</v>
      </c>
      <c r="M13" s="104" t="s">
        <v>33</v>
      </c>
      <c r="N13" s="104" t="s">
        <v>34</v>
      </c>
      <c r="O13" s="104" t="s">
        <v>35</v>
      </c>
    </row>
    <row r="14" spans="4:15" ht="27.75" customHeight="1">
      <c r="D14" s="9" t="s">
        <v>1</v>
      </c>
      <c r="E14" s="107" t="s">
        <v>1</v>
      </c>
      <c r="F14" s="105" t="s">
        <v>1</v>
      </c>
      <c r="G14" s="105" t="s">
        <v>1</v>
      </c>
      <c r="H14" s="105" t="s">
        <v>1</v>
      </c>
      <c r="I14" s="105" t="s">
        <v>1</v>
      </c>
      <c r="J14" s="105" t="s">
        <v>1</v>
      </c>
      <c r="K14" s="105" t="s">
        <v>1</v>
      </c>
      <c r="L14" s="105" t="s">
        <v>1</v>
      </c>
      <c r="M14" s="105" t="s">
        <v>1</v>
      </c>
      <c r="N14" s="105" t="s">
        <v>1</v>
      </c>
      <c r="O14" s="105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100</v>
      </c>
      <c r="F16" s="22">
        <v>32735000</v>
      </c>
      <c r="G16" s="22">
        <v>3125000</v>
      </c>
      <c r="H16" s="22">
        <v>39400000</v>
      </c>
      <c r="I16" s="22">
        <v>0</v>
      </c>
      <c r="J16" s="22">
        <v>1640000</v>
      </c>
      <c r="K16" s="22">
        <v>40000000</v>
      </c>
      <c r="L16" s="22">
        <v>0</v>
      </c>
      <c r="M16" s="22">
        <v>0</v>
      </c>
      <c r="N16" s="22">
        <v>0</v>
      </c>
      <c r="O16" s="23">
        <f aca="true" t="shared" si="3" ref="O16:O47">N16+M16+L16+K16+J16+I16+H16+G16+F16</f>
        <v>116900000</v>
      </c>
    </row>
    <row r="17" spans="2:15" ht="16.5" customHeight="1">
      <c r="B17" s="21" t="s">
        <v>14</v>
      </c>
      <c r="C17" s="14" t="s">
        <v>1</v>
      </c>
      <c r="E17" s="3" t="s">
        <v>101</v>
      </c>
      <c r="F17" s="22">
        <v>292504000</v>
      </c>
      <c r="G17" s="22">
        <v>32401000</v>
      </c>
      <c r="H17" s="22">
        <v>68536000</v>
      </c>
      <c r="I17" s="22">
        <v>0</v>
      </c>
      <c r="J17" s="22">
        <v>60221000</v>
      </c>
      <c r="K17" s="22">
        <v>59273000</v>
      </c>
      <c r="L17" s="22">
        <v>0</v>
      </c>
      <c r="M17" s="22">
        <v>0</v>
      </c>
      <c r="N17" s="22">
        <v>0</v>
      </c>
      <c r="O17" s="23">
        <f t="shared" si="3"/>
        <v>512935000</v>
      </c>
    </row>
    <row r="18" spans="2:15" ht="16.5" customHeight="1">
      <c r="B18" s="21" t="s">
        <v>15</v>
      </c>
      <c r="C18" s="14" t="s">
        <v>1</v>
      </c>
      <c r="E18" s="3" t="s">
        <v>102</v>
      </c>
      <c r="F18" s="22">
        <v>5152000</v>
      </c>
      <c r="G18" s="22">
        <v>785000</v>
      </c>
      <c r="H18" s="22">
        <v>5089000</v>
      </c>
      <c r="I18" s="22">
        <v>0</v>
      </c>
      <c r="J18" s="22">
        <v>50000</v>
      </c>
      <c r="K18" s="22">
        <v>5250000</v>
      </c>
      <c r="L18" s="22">
        <v>0</v>
      </c>
      <c r="M18" s="22">
        <v>0</v>
      </c>
      <c r="N18" s="22">
        <v>0</v>
      </c>
      <c r="O18" s="23">
        <f t="shared" si="3"/>
        <v>16326000</v>
      </c>
    </row>
    <row r="19" spans="2:15" ht="16.5" customHeight="1">
      <c r="B19" s="21" t="s">
        <v>16</v>
      </c>
      <c r="C19" s="14" t="s">
        <v>1</v>
      </c>
      <c r="E19" s="3" t="s">
        <v>103</v>
      </c>
      <c r="F19" s="22">
        <v>47700000</v>
      </c>
      <c r="G19" s="22">
        <v>7184000</v>
      </c>
      <c r="H19" s="22">
        <v>7074000</v>
      </c>
      <c r="I19" s="22">
        <v>0</v>
      </c>
      <c r="J19" s="22">
        <v>460000</v>
      </c>
      <c r="K19" s="22">
        <v>14000000</v>
      </c>
      <c r="L19" s="22">
        <v>0</v>
      </c>
      <c r="M19" s="22">
        <v>0</v>
      </c>
      <c r="N19" s="22">
        <v>0</v>
      </c>
      <c r="O19" s="23">
        <f t="shared" si="3"/>
        <v>76418000</v>
      </c>
    </row>
    <row r="20" spans="2:15" ht="16.5" customHeight="1">
      <c r="B20" s="21" t="s">
        <v>17</v>
      </c>
      <c r="C20" s="14" t="s">
        <v>1</v>
      </c>
      <c r="E20" s="3" t="s">
        <v>104</v>
      </c>
      <c r="F20" s="22">
        <v>41062000</v>
      </c>
      <c r="G20" s="22">
        <v>5268000</v>
      </c>
      <c r="H20" s="22">
        <v>4469000</v>
      </c>
      <c r="I20" s="22">
        <v>0</v>
      </c>
      <c r="J20" s="22">
        <v>273500</v>
      </c>
      <c r="K20" s="22">
        <v>50100000</v>
      </c>
      <c r="L20" s="22">
        <v>0</v>
      </c>
      <c r="M20" s="22">
        <v>0</v>
      </c>
      <c r="N20" s="22">
        <v>0</v>
      </c>
      <c r="O20" s="23">
        <f t="shared" si="3"/>
        <v>101172500</v>
      </c>
    </row>
    <row r="21" spans="2:15" ht="16.5" customHeight="1">
      <c r="B21" s="21" t="s">
        <v>18</v>
      </c>
      <c r="C21" s="14" t="s">
        <v>1</v>
      </c>
      <c r="E21" s="3" t="s">
        <v>105</v>
      </c>
      <c r="F21" s="22">
        <v>81861900</v>
      </c>
      <c r="G21" s="22">
        <v>10324000</v>
      </c>
      <c r="H21" s="22">
        <v>23304900</v>
      </c>
      <c r="I21" s="22">
        <v>0</v>
      </c>
      <c r="J21" s="22">
        <v>525700</v>
      </c>
      <c r="K21" s="22">
        <v>12819000</v>
      </c>
      <c r="L21" s="22">
        <v>0</v>
      </c>
      <c r="M21" s="22">
        <v>0</v>
      </c>
      <c r="N21" s="22">
        <v>0</v>
      </c>
      <c r="O21" s="23">
        <f t="shared" si="3"/>
        <v>128835500</v>
      </c>
    </row>
    <row r="22" spans="2:15" ht="16.5" customHeight="1">
      <c r="B22" s="21" t="s">
        <v>19</v>
      </c>
      <c r="C22" s="14" t="s">
        <v>1</v>
      </c>
      <c r="E22" s="3" t="s">
        <v>106</v>
      </c>
      <c r="F22" s="22">
        <v>72473000</v>
      </c>
      <c r="G22" s="22">
        <v>10112000</v>
      </c>
      <c r="H22" s="22">
        <v>303487000</v>
      </c>
      <c r="I22" s="22">
        <v>0</v>
      </c>
      <c r="J22" s="22">
        <v>3129043000</v>
      </c>
      <c r="K22" s="22">
        <v>181389000</v>
      </c>
      <c r="L22" s="22">
        <v>1418718000</v>
      </c>
      <c r="M22" s="22">
        <v>0</v>
      </c>
      <c r="N22" s="22">
        <v>0</v>
      </c>
      <c r="O22" s="23">
        <f t="shared" si="3"/>
        <v>5115222000</v>
      </c>
    </row>
    <row r="23" spans="2:15" ht="16.5" customHeight="1">
      <c r="B23" s="21" t="s">
        <v>55</v>
      </c>
      <c r="C23" s="14" t="s">
        <v>1</v>
      </c>
      <c r="E23" s="3" t="s">
        <v>107</v>
      </c>
      <c r="F23" s="22">
        <v>422606000</v>
      </c>
      <c r="G23" s="22">
        <v>50160000</v>
      </c>
      <c r="H23" s="22">
        <v>92802000</v>
      </c>
      <c r="I23" s="22">
        <v>0</v>
      </c>
      <c r="J23" s="22">
        <v>0</v>
      </c>
      <c r="K23" s="22">
        <v>100000000</v>
      </c>
      <c r="L23" s="22">
        <v>0</v>
      </c>
      <c r="M23" s="22">
        <v>0</v>
      </c>
      <c r="N23" s="22">
        <v>0</v>
      </c>
      <c r="O23" s="23">
        <f t="shared" si="3"/>
        <v>665568000</v>
      </c>
    </row>
    <row r="24" spans="2:15" ht="16.5" customHeight="1">
      <c r="B24" s="21" t="s">
        <v>56</v>
      </c>
      <c r="C24" s="14" t="s">
        <v>1</v>
      </c>
      <c r="E24" s="3" t="s">
        <v>108</v>
      </c>
      <c r="F24" s="22">
        <v>10117000</v>
      </c>
      <c r="G24" s="22">
        <v>1295000</v>
      </c>
      <c r="H24" s="22">
        <v>1758000</v>
      </c>
      <c r="I24" s="22">
        <v>0</v>
      </c>
      <c r="J24" s="22">
        <v>400</v>
      </c>
      <c r="K24" s="22">
        <v>470000</v>
      </c>
      <c r="L24" s="22">
        <v>0</v>
      </c>
      <c r="M24" s="22">
        <v>0</v>
      </c>
      <c r="N24" s="22">
        <v>0</v>
      </c>
      <c r="O24" s="23">
        <f t="shared" si="3"/>
        <v>13640400</v>
      </c>
    </row>
    <row r="25" spans="2:15" ht="16.5" customHeight="1">
      <c r="B25" s="21" t="s">
        <v>57</v>
      </c>
      <c r="C25" s="14" t="s">
        <v>1</v>
      </c>
      <c r="E25" s="3" t="s">
        <v>109</v>
      </c>
      <c r="F25" s="22">
        <v>13007000</v>
      </c>
      <c r="G25" s="22">
        <v>1856000</v>
      </c>
      <c r="H25" s="22">
        <v>62066800</v>
      </c>
      <c r="I25" s="22">
        <v>0</v>
      </c>
      <c r="J25" s="22">
        <v>101000</v>
      </c>
      <c r="K25" s="22">
        <v>1360000</v>
      </c>
      <c r="L25" s="22">
        <v>0</v>
      </c>
      <c r="M25" s="22">
        <v>0</v>
      </c>
      <c r="N25" s="22">
        <v>0</v>
      </c>
      <c r="O25" s="23">
        <f t="shared" si="3"/>
        <v>78390800</v>
      </c>
    </row>
    <row r="26" spans="2:15" ht="16.5" customHeight="1">
      <c r="B26" s="21" t="s">
        <v>58</v>
      </c>
      <c r="C26" s="14" t="s">
        <v>1</v>
      </c>
      <c r="E26" s="3" t="s">
        <v>110</v>
      </c>
      <c r="F26" s="22">
        <v>9444000</v>
      </c>
      <c r="G26" s="22">
        <v>1236000</v>
      </c>
      <c r="H26" s="22">
        <v>1980000</v>
      </c>
      <c r="I26" s="22">
        <v>0</v>
      </c>
      <c r="J26" s="22">
        <v>64000</v>
      </c>
      <c r="K26" s="22">
        <v>5000000</v>
      </c>
      <c r="L26" s="22">
        <v>0</v>
      </c>
      <c r="M26" s="22">
        <v>0</v>
      </c>
      <c r="N26" s="22">
        <v>0</v>
      </c>
      <c r="O26" s="23">
        <f t="shared" si="3"/>
        <v>17724000</v>
      </c>
    </row>
    <row r="27" spans="2:15" ht="16.5" customHeight="1">
      <c r="B27" s="21" t="s">
        <v>59</v>
      </c>
      <c r="C27" s="14" t="s">
        <v>1</v>
      </c>
      <c r="E27" s="3" t="s">
        <v>111</v>
      </c>
      <c r="F27" s="22">
        <v>8242000</v>
      </c>
      <c r="G27" s="22">
        <v>1146000</v>
      </c>
      <c r="H27" s="22">
        <v>1980000</v>
      </c>
      <c r="I27" s="22">
        <v>0</v>
      </c>
      <c r="J27" s="22">
        <v>46000</v>
      </c>
      <c r="K27" s="22">
        <v>150000</v>
      </c>
      <c r="L27" s="22">
        <v>0</v>
      </c>
      <c r="M27" s="22">
        <v>0</v>
      </c>
      <c r="N27" s="22">
        <v>0</v>
      </c>
      <c r="O27" s="23">
        <f t="shared" si="3"/>
        <v>11564000</v>
      </c>
    </row>
    <row r="28" spans="2:15" ht="16.5" customHeight="1">
      <c r="B28" s="21" t="s">
        <v>60</v>
      </c>
      <c r="C28" s="14" t="s">
        <v>1</v>
      </c>
      <c r="E28" s="3" t="s">
        <v>112</v>
      </c>
      <c r="F28" s="22">
        <v>33628000</v>
      </c>
      <c r="G28" s="22">
        <v>3998000</v>
      </c>
      <c r="H28" s="22">
        <v>12978000</v>
      </c>
      <c r="I28" s="22">
        <v>0</v>
      </c>
      <c r="J28" s="22">
        <v>88421000</v>
      </c>
      <c r="K28" s="22">
        <v>24816000</v>
      </c>
      <c r="L28" s="22">
        <v>828067000</v>
      </c>
      <c r="M28" s="22">
        <v>0</v>
      </c>
      <c r="N28" s="22">
        <v>0</v>
      </c>
      <c r="O28" s="23">
        <f t="shared" si="3"/>
        <v>991908000</v>
      </c>
    </row>
    <row r="29" spans="2:15" ht="16.5" customHeight="1">
      <c r="B29" s="21" t="s">
        <v>61</v>
      </c>
      <c r="C29" s="14" t="s">
        <v>1</v>
      </c>
      <c r="E29" s="3" t="s">
        <v>113</v>
      </c>
      <c r="F29" s="22">
        <v>78521000</v>
      </c>
      <c r="G29" s="22">
        <v>9783000</v>
      </c>
      <c r="H29" s="22">
        <v>406126000</v>
      </c>
      <c r="I29" s="22">
        <v>47500000000</v>
      </c>
      <c r="J29" s="22">
        <v>7588643000</v>
      </c>
      <c r="K29" s="22">
        <v>20820000</v>
      </c>
      <c r="L29" s="22">
        <v>235000000</v>
      </c>
      <c r="M29" s="22">
        <v>3977000000</v>
      </c>
      <c r="N29" s="22">
        <v>0</v>
      </c>
      <c r="O29" s="23">
        <f t="shared" si="3"/>
        <v>59815893000</v>
      </c>
    </row>
    <row r="30" spans="2:15" ht="16.5" customHeight="1">
      <c r="B30" s="21" t="s">
        <v>62</v>
      </c>
      <c r="C30" s="14" t="s">
        <v>1</v>
      </c>
      <c r="E30" s="3" t="s">
        <v>114</v>
      </c>
      <c r="F30" s="22">
        <v>95806000</v>
      </c>
      <c r="G30" s="22">
        <v>10548000</v>
      </c>
      <c r="H30" s="22">
        <v>20945000</v>
      </c>
      <c r="I30" s="22">
        <v>0</v>
      </c>
      <c r="J30" s="22">
        <v>650900000</v>
      </c>
      <c r="K30" s="22">
        <v>10395000</v>
      </c>
      <c r="L30" s="22">
        <v>100000</v>
      </c>
      <c r="M30" s="22">
        <v>0</v>
      </c>
      <c r="N30" s="22">
        <v>0</v>
      </c>
      <c r="O30" s="23">
        <f t="shared" si="3"/>
        <v>788694000</v>
      </c>
    </row>
    <row r="31" spans="2:15" ht="16.5" customHeight="1">
      <c r="B31" s="21" t="s">
        <v>63</v>
      </c>
      <c r="C31" s="14" t="s">
        <v>1</v>
      </c>
      <c r="E31" s="3" t="s">
        <v>115</v>
      </c>
      <c r="F31" s="22">
        <v>169065000</v>
      </c>
      <c r="G31" s="22">
        <v>41115000</v>
      </c>
      <c r="H31" s="22">
        <v>29179000</v>
      </c>
      <c r="I31" s="22">
        <v>0</v>
      </c>
      <c r="J31" s="22">
        <v>1371000</v>
      </c>
      <c r="K31" s="22">
        <v>80750000</v>
      </c>
      <c r="L31" s="22">
        <v>0</v>
      </c>
      <c r="M31" s="22">
        <v>0</v>
      </c>
      <c r="N31" s="22">
        <v>0</v>
      </c>
      <c r="O31" s="23">
        <f t="shared" si="3"/>
        <v>321480000</v>
      </c>
    </row>
    <row r="32" spans="2:15" ht="16.5" customHeight="1">
      <c r="B32" s="21" t="s">
        <v>64</v>
      </c>
      <c r="C32" s="14" t="s">
        <v>1</v>
      </c>
      <c r="E32" s="3" t="s">
        <v>116</v>
      </c>
      <c r="F32" s="22">
        <v>153921000</v>
      </c>
      <c r="G32" s="22">
        <v>26353000</v>
      </c>
      <c r="H32" s="22">
        <v>22458000</v>
      </c>
      <c r="I32" s="22">
        <v>0</v>
      </c>
      <c r="J32" s="22">
        <v>755000</v>
      </c>
      <c r="K32" s="22">
        <v>14250000</v>
      </c>
      <c r="L32" s="22">
        <v>39750000</v>
      </c>
      <c r="M32" s="22">
        <v>0</v>
      </c>
      <c r="N32" s="22">
        <v>0</v>
      </c>
      <c r="O32" s="23">
        <f t="shared" si="3"/>
        <v>257487000</v>
      </c>
    </row>
    <row r="33" spans="2:15" ht="16.5" customHeight="1">
      <c r="B33" s="21" t="s">
        <v>65</v>
      </c>
      <c r="C33" s="14" t="s">
        <v>1</v>
      </c>
      <c r="E33" s="3" t="s">
        <v>117</v>
      </c>
      <c r="F33" s="22">
        <v>2600499000</v>
      </c>
      <c r="G33" s="22">
        <v>459975000</v>
      </c>
      <c r="H33" s="22">
        <v>89318000</v>
      </c>
      <c r="I33" s="22">
        <v>0</v>
      </c>
      <c r="J33" s="22">
        <v>5200500</v>
      </c>
      <c r="K33" s="22">
        <v>24000000</v>
      </c>
      <c r="L33" s="22">
        <v>0</v>
      </c>
      <c r="M33" s="22">
        <v>0</v>
      </c>
      <c r="N33" s="22">
        <v>0</v>
      </c>
      <c r="O33" s="23">
        <f t="shared" si="3"/>
        <v>3178992500</v>
      </c>
    </row>
    <row r="34" spans="2:15" ht="16.5" customHeight="1">
      <c r="B34" s="21" t="s">
        <v>66</v>
      </c>
      <c r="C34" s="14" t="s">
        <v>1</v>
      </c>
      <c r="E34" s="3" t="s">
        <v>118</v>
      </c>
      <c r="F34" s="22">
        <v>3378000</v>
      </c>
      <c r="G34" s="22">
        <v>638000</v>
      </c>
      <c r="H34" s="22">
        <v>2452000</v>
      </c>
      <c r="I34" s="22">
        <v>0</v>
      </c>
      <c r="J34" s="22">
        <v>34000</v>
      </c>
      <c r="K34" s="22">
        <v>2350000</v>
      </c>
      <c r="L34" s="22">
        <v>770000</v>
      </c>
      <c r="M34" s="22">
        <v>0</v>
      </c>
      <c r="N34" s="22">
        <v>0</v>
      </c>
      <c r="O34" s="23">
        <f t="shared" si="3"/>
        <v>9622000</v>
      </c>
    </row>
    <row r="35" spans="2:15" ht="16.5" customHeight="1">
      <c r="B35" s="21" t="s">
        <v>67</v>
      </c>
      <c r="C35" s="14" t="s">
        <v>1</v>
      </c>
      <c r="E35" s="3" t="s">
        <v>119</v>
      </c>
      <c r="F35" s="22">
        <v>2763000</v>
      </c>
      <c r="G35" s="22">
        <v>349000</v>
      </c>
      <c r="H35" s="22">
        <v>1675000</v>
      </c>
      <c r="I35" s="22">
        <v>0</v>
      </c>
      <c r="J35" s="22">
        <v>10000</v>
      </c>
      <c r="K35" s="22">
        <v>2500000</v>
      </c>
      <c r="L35" s="22">
        <v>0</v>
      </c>
      <c r="M35" s="22">
        <v>0</v>
      </c>
      <c r="N35" s="22">
        <v>0</v>
      </c>
      <c r="O35" s="23">
        <f t="shared" si="3"/>
        <v>7297000</v>
      </c>
    </row>
    <row r="36" spans="2:15" ht="16.5" customHeight="1">
      <c r="B36" s="21" t="s">
        <v>68</v>
      </c>
      <c r="C36" s="14" t="s">
        <v>1</v>
      </c>
      <c r="E36" s="3" t="s">
        <v>120</v>
      </c>
      <c r="F36" s="22">
        <v>2117000</v>
      </c>
      <c r="G36" s="22">
        <v>281000</v>
      </c>
      <c r="H36" s="22">
        <v>2442000</v>
      </c>
      <c r="I36" s="22">
        <v>0</v>
      </c>
      <c r="J36" s="22">
        <v>12000</v>
      </c>
      <c r="K36" s="22">
        <v>900000</v>
      </c>
      <c r="L36" s="22">
        <v>0</v>
      </c>
      <c r="M36" s="22">
        <v>0</v>
      </c>
      <c r="N36" s="22">
        <v>0</v>
      </c>
      <c r="O36" s="23">
        <f t="shared" si="3"/>
        <v>5752000</v>
      </c>
    </row>
    <row r="37" spans="2:15" ht="16.5" customHeight="1">
      <c r="B37" s="21" t="s">
        <v>69</v>
      </c>
      <c r="C37" s="14" t="s">
        <v>1</v>
      </c>
      <c r="E37" s="3" t="s">
        <v>121</v>
      </c>
      <c r="F37" s="22">
        <v>3624000</v>
      </c>
      <c r="G37" s="22">
        <v>439000</v>
      </c>
      <c r="H37" s="22">
        <v>3138000</v>
      </c>
      <c r="I37" s="22">
        <v>0</v>
      </c>
      <c r="J37" s="22">
        <v>21000</v>
      </c>
      <c r="K37" s="22">
        <v>12622000</v>
      </c>
      <c r="L37" s="22">
        <v>0</v>
      </c>
      <c r="M37" s="22">
        <v>0</v>
      </c>
      <c r="N37" s="22">
        <v>0</v>
      </c>
      <c r="O37" s="23">
        <f t="shared" si="3"/>
        <v>19844000</v>
      </c>
    </row>
    <row r="38" spans="2:15" ht="16.5" customHeight="1">
      <c r="B38" s="21" t="s">
        <v>70</v>
      </c>
      <c r="C38" s="14" t="s">
        <v>1</v>
      </c>
      <c r="E38" s="3" t="s">
        <v>122</v>
      </c>
      <c r="F38" s="22">
        <v>269613000</v>
      </c>
      <c r="G38" s="22">
        <v>46796000</v>
      </c>
      <c r="H38" s="22">
        <v>509121000</v>
      </c>
      <c r="I38" s="22">
        <v>0</v>
      </c>
      <c r="J38" s="22">
        <v>2366453000</v>
      </c>
      <c r="K38" s="22">
        <v>87500000</v>
      </c>
      <c r="L38" s="22">
        <v>0</v>
      </c>
      <c r="M38" s="22">
        <v>0</v>
      </c>
      <c r="N38" s="22">
        <v>0</v>
      </c>
      <c r="O38" s="23">
        <f t="shared" si="3"/>
        <v>3279483000</v>
      </c>
    </row>
    <row r="39" spans="2:15" ht="16.5" customHeight="1">
      <c r="B39" s="21" t="s">
        <v>71</v>
      </c>
      <c r="C39" s="14" t="s">
        <v>1</v>
      </c>
      <c r="E39" s="3" t="s">
        <v>123</v>
      </c>
      <c r="F39" s="22">
        <v>6228000</v>
      </c>
      <c r="G39" s="22">
        <v>743000</v>
      </c>
      <c r="H39" s="22">
        <v>16552000</v>
      </c>
      <c r="I39" s="22">
        <v>0</v>
      </c>
      <c r="J39" s="22">
        <v>620000</v>
      </c>
      <c r="K39" s="22">
        <v>3700000</v>
      </c>
      <c r="L39" s="22">
        <v>2500000</v>
      </c>
      <c r="M39" s="22">
        <v>0</v>
      </c>
      <c r="N39" s="22">
        <v>0</v>
      </c>
      <c r="O39" s="23">
        <f t="shared" si="3"/>
        <v>30343000</v>
      </c>
    </row>
    <row r="40" spans="2:15" ht="16.5" customHeight="1">
      <c r="B40" s="21" t="s">
        <v>72</v>
      </c>
      <c r="C40" s="14" t="s">
        <v>1</v>
      </c>
      <c r="E40" s="3" t="s">
        <v>124</v>
      </c>
      <c r="F40" s="22">
        <v>5654000</v>
      </c>
      <c r="G40" s="22">
        <v>1113000</v>
      </c>
      <c r="H40" s="22">
        <v>33121000</v>
      </c>
      <c r="I40" s="22">
        <v>0</v>
      </c>
      <c r="J40" s="22">
        <v>225435000</v>
      </c>
      <c r="K40" s="22">
        <v>320150000</v>
      </c>
      <c r="L40" s="22">
        <v>1500000</v>
      </c>
      <c r="M40" s="22">
        <v>101069000</v>
      </c>
      <c r="N40" s="22">
        <v>0</v>
      </c>
      <c r="O40" s="23">
        <f t="shared" si="3"/>
        <v>688042000</v>
      </c>
    </row>
    <row r="41" spans="2:15" ht="16.5" customHeight="1">
      <c r="B41" s="21" t="s">
        <v>73</v>
      </c>
      <c r="C41" s="14" t="s">
        <v>1</v>
      </c>
      <c r="E41" s="3" t="s">
        <v>125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>
        <f t="shared" si="3"/>
        <v>0</v>
      </c>
    </row>
    <row r="42" spans="2:15" ht="16.5" customHeight="1">
      <c r="B42" s="21" t="s">
        <v>20</v>
      </c>
      <c r="C42" s="14" t="s">
        <v>1</v>
      </c>
      <c r="E42" s="3" t="s">
        <v>126</v>
      </c>
      <c r="F42" s="22">
        <v>2820143000</v>
      </c>
      <c r="G42" s="22">
        <v>440800000</v>
      </c>
      <c r="H42" s="22">
        <v>663791500</v>
      </c>
      <c r="I42" s="22">
        <v>0</v>
      </c>
      <c r="J42" s="22">
        <v>285291000</v>
      </c>
      <c r="K42" s="22">
        <v>172700000</v>
      </c>
      <c r="L42" s="22">
        <v>505000000</v>
      </c>
      <c r="M42" s="22">
        <v>0</v>
      </c>
      <c r="N42" s="22">
        <v>0</v>
      </c>
      <c r="O42" s="23">
        <f t="shared" si="3"/>
        <v>4887725500</v>
      </c>
    </row>
    <row r="43" spans="2:15" ht="16.5" customHeight="1">
      <c r="B43" s="21" t="s">
        <v>21</v>
      </c>
      <c r="C43" s="14" t="s">
        <v>1</v>
      </c>
      <c r="E43" s="3" t="s">
        <v>127</v>
      </c>
      <c r="F43" s="22">
        <v>7510804000</v>
      </c>
      <c r="G43" s="22">
        <v>1450210000</v>
      </c>
      <c r="H43" s="22">
        <v>7751750900</v>
      </c>
      <c r="I43" s="22">
        <v>0</v>
      </c>
      <c r="J43" s="22">
        <v>203222000</v>
      </c>
      <c r="K43" s="22">
        <v>60000000</v>
      </c>
      <c r="L43" s="22">
        <v>0</v>
      </c>
      <c r="M43" s="22">
        <v>0</v>
      </c>
      <c r="N43" s="22">
        <v>0</v>
      </c>
      <c r="O43" s="23">
        <f t="shared" si="3"/>
        <v>16975986900</v>
      </c>
    </row>
    <row r="44" spans="2:15" ht="16.5" customHeight="1">
      <c r="B44" s="21" t="s">
        <v>74</v>
      </c>
      <c r="C44" s="14" t="s">
        <v>1</v>
      </c>
      <c r="E44" s="3" t="s">
        <v>128</v>
      </c>
      <c r="F44" s="22">
        <v>1262811000</v>
      </c>
      <c r="G44" s="22">
        <v>104476000</v>
      </c>
      <c r="H44" s="22">
        <v>247558000</v>
      </c>
      <c r="I44" s="22">
        <v>0</v>
      </c>
      <c r="J44" s="22">
        <v>406071000</v>
      </c>
      <c r="K44" s="22">
        <v>250000000</v>
      </c>
      <c r="L44" s="22">
        <v>91500000</v>
      </c>
      <c r="M44" s="22">
        <v>0</v>
      </c>
      <c r="N44" s="22">
        <v>0</v>
      </c>
      <c r="O44" s="23">
        <f t="shared" si="3"/>
        <v>2362416000</v>
      </c>
    </row>
    <row r="45" spans="2:15" ht="16.5" customHeight="1">
      <c r="B45" s="21" t="s">
        <v>75</v>
      </c>
      <c r="C45" s="14" t="s">
        <v>1</v>
      </c>
      <c r="E45" s="3" t="s">
        <v>129</v>
      </c>
      <c r="F45" s="22">
        <v>2548839000</v>
      </c>
      <c r="G45" s="22">
        <v>396095000</v>
      </c>
      <c r="H45" s="22">
        <v>1455621600</v>
      </c>
      <c r="I45" s="22">
        <v>0</v>
      </c>
      <c r="J45" s="22">
        <v>3106000</v>
      </c>
      <c r="K45" s="22">
        <v>163000000</v>
      </c>
      <c r="L45" s="22">
        <v>0</v>
      </c>
      <c r="M45" s="22">
        <v>0</v>
      </c>
      <c r="N45" s="22">
        <v>0</v>
      </c>
      <c r="O45" s="23">
        <f t="shared" si="3"/>
        <v>4566661600</v>
      </c>
    </row>
    <row r="46" spans="2:15" ht="16.5" customHeight="1">
      <c r="B46" s="21" t="s">
        <v>76</v>
      </c>
      <c r="C46" s="14" t="s">
        <v>1</v>
      </c>
      <c r="E46" s="3" t="s">
        <v>130</v>
      </c>
      <c r="F46" s="22">
        <v>7612609000</v>
      </c>
      <c r="G46" s="22">
        <v>1656804000</v>
      </c>
      <c r="H46" s="22">
        <v>904665400</v>
      </c>
      <c r="I46" s="22">
        <v>0</v>
      </c>
      <c r="J46" s="22">
        <v>2756000</v>
      </c>
      <c r="K46" s="22">
        <v>401500000</v>
      </c>
      <c r="L46" s="22">
        <v>0</v>
      </c>
      <c r="M46" s="22">
        <v>0</v>
      </c>
      <c r="N46" s="22">
        <v>0</v>
      </c>
      <c r="O46" s="23">
        <f t="shared" si="3"/>
        <v>10578334400</v>
      </c>
    </row>
    <row r="47" spans="2:15" ht="16.5" customHeight="1">
      <c r="B47" s="21" t="s">
        <v>77</v>
      </c>
      <c r="C47" s="14" t="s">
        <v>1</v>
      </c>
      <c r="E47" s="3" t="s">
        <v>131</v>
      </c>
      <c r="F47" s="22">
        <v>117273000</v>
      </c>
      <c r="G47" s="22">
        <v>21949000</v>
      </c>
      <c r="H47" s="22">
        <v>122771500</v>
      </c>
      <c r="I47" s="22">
        <v>0</v>
      </c>
      <c r="J47" s="22">
        <v>3253000</v>
      </c>
      <c r="K47" s="22">
        <v>51000000</v>
      </c>
      <c r="L47" s="22">
        <v>0</v>
      </c>
      <c r="M47" s="22">
        <v>0</v>
      </c>
      <c r="N47" s="22">
        <v>0</v>
      </c>
      <c r="O47" s="23">
        <f t="shared" si="3"/>
        <v>316246500</v>
      </c>
    </row>
    <row r="48" spans="2:15" ht="16.5" customHeight="1">
      <c r="B48" s="21" t="s">
        <v>78</v>
      </c>
      <c r="C48" s="14" t="s">
        <v>1</v>
      </c>
      <c r="E48" s="3" t="s">
        <v>125</v>
      </c>
      <c r="F48" s="22">
        <v>644000</v>
      </c>
      <c r="G48" s="22">
        <v>22000</v>
      </c>
      <c r="H48" s="22">
        <v>12000000</v>
      </c>
      <c r="I48" s="22">
        <v>0</v>
      </c>
      <c r="J48" s="22">
        <v>0</v>
      </c>
      <c r="K48" s="22">
        <v>2000000</v>
      </c>
      <c r="L48" s="22">
        <v>0</v>
      </c>
      <c r="M48" s="22">
        <v>0</v>
      </c>
      <c r="N48" s="22">
        <v>0</v>
      </c>
      <c r="O48" s="23">
        <f aca="true" t="shared" si="4" ref="O48:O68">N48+M48+L48+K48+J48+I48+H48+G48+F48</f>
        <v>14666000</v>
      </c>
    </row>
    <row r="49" spans="2:15" ht="16.5" customHeight="1">
      <c r="B49" s="21" t="s">
        <v>79</v>
      </c>
      <c r="C49" s="14" t="s">
        <v>1</v>
      </c>
      <c r="E49" s="3" t="s">
        <v>132</v>
      </c>
      <c r="F49" s="22">
        <v>423600000</v>
      </c>
      <c r="G49" s="22">
        <v>34836000</v>
      </c>
      <c r="H49" s="22">
        <v>175502700</v>
      </c>
      <c r="I49" s="22">
        <v>0</v>
      </c>
      <c r="J49" s="22">
        <v>336000000</v>
      </c>
      <c r="K49" s="22">
        <v>200600000</v>
      </c>
      <c r="L49" s="22">
        <v>0</v>
      </c>
      <c r="M49" s="22">
        <v>476000</v>
      </c>
      <c r="N49" s="22">
        <v>0</v>
      </c>
      <c r="O49" s="23">
        <f t="shared" si="4"/>
        <v>1171014700</v>
      </c>
    </row>
    <row r="50" spans="2:15" ht="16.5" customHeight="1">
      <c r="B50" s="21" t="s">
        <v>80</v>
      </c>
      <c r="C50" s="14" t="s">
        <v>1</v>
      </c>
      <c r="E50" s="3" t="s">
        <v>133</v>
      </c>
      <c r="F50" s="22">
        <v>699366000</v>
      </c>
      <c r="G50" s="22">
        <v>118567000</v>
      </c>
      <c r="H50" s="22">
        <v>345063000</v>
      </c>
      <c r="I50" s="22">
        <v>0</v>
      </c>
      <c r="J50" s="22">
        <v>66013988400</v>
      </c>
      <c r="K50" s="22">
        <v>60164000</v>
      </c>
      <c r="L50" s="22">
        <v>3111415000</v>
      </c>
      <c r="M50" s="22">
        <v>0</v>
      </c>
      <c r="N50" s="22">
        <v>1773899500</v>
      </c>
      <c r="O50" s="23">
        <f t="shared" si="4"/>
        <v>72122462900</v>
      </c>
    </row>
    <row r="51" spans="2:15" ht="16.5" customHeight="1">
      <c r="B51" s="21" t="s">
        <v>81</v>
      </c>
      <c r="C51" s="14" t="s">
        <v>1</v>
      </c>
      <c r="E51" s="3" t="s">
        <v>134</v>
      </c>
      <c r="F51" s="22">
        <v>1319758000</v>
      </c>
      <c r="G51" s="22">
        <v>206033000</v>
      </c>
      <c r="H51" s="22">
        <v>200154000</v>
      </c>
      <c r="I51" s="22">
        <v>0</v>
      </c>
      <c r="J51" s="22">
        <v>9980000</v>
      </c>
      <c r="K51" s="22">
        <v>82000000</v>
      </c>
      <c r="L51" s="22">
        <v>0</v>
      </c>
      <c r="M51" s="22">
        <v>0</v>
      </c>
      <c r="N51" s="22">
        <v>0</v>
      </c>
      <c r="O51" s="23">
        <f t="shared" si="4"/>
        <v>1817925000</v>
      </c>
    </row>
    <row r="52" spans="2:15" ht="16.5" customHeight="1">
      <c r="B52" s="21" t="s">
        <v>82</v>
      </c>
      <c r="C52" s="14" t="s">
        <v>1</v>
      </c>
      <c r="E52" s="3" t="s">
        <v>135</v>
      </c>
      <c r="F52" s="22">
        <v>24609049000</v>
      </c>
      <c r="G52" s="22">
        <v>3882102000</v>
      </c>
      <c r="H52" s="22">
        <v>2578274000</v>
      </c>
      <c r="I52" s="22">
        <v>0</v>
      </c>
      <c r="J52" s="22">
        <v>1029113000</v>
      </c>
      <c r="K52" s="22">
        <v>1665000000</v>
      </c>
      <c r="L52" s="22">
        <v>348625000</v>
      </c>
      <c r="M52" s="22">
        <v>0</v>
      </c>
      <c r="N52" s="22">
        <v>0</v>
      </c>
      <c r="O52" s="23">
        <f t="shared" si="4"/>
        <v>34112163000</v>
      </c>
    </row>
    <row r="53" spans="2:15" ht="16.5" customHeight="1">
      <c r="B53" s="21" t="s">
        <v>83</v>
      </c>
      <c r="C53" s="14" t="s">
        <v>1</v>
      </c>
      <c r="E53" s="3" t="s">
        <v>136</v>
      </c>
      <c r="F53" s="22">
        <v>362390000</v>
      </c>
      <c r="G53" s="22">
        <v>64386000</v>
      </c>
      <c r="H53" s="22">
        <v>30029000</v>
      </c>
      <c r="I53" s="22">
        <v>0</v>
      </c>
      <c r="J53" s="22">
        <v>4031000</v>
      </c>
      <c r="K53" s="22">
        <v>107219000</v>
      </c>
      <c r="L53" s="22">
        <v>12000000</v>
      </c>
      <c r="M53" s="22">
        <v>8500000</v>
      </c>
      <c r="N53" s="22">
        <v>0</v>
      </c>
      <c r="O53" s="23">
        <f t="shared" si="4"/>
        <v>588555000</v>
      </c>
    </row>
    <row r="54" spans="2:15" ht="16.5" customHeight="1">
      <c r="B54" s="21" t="s">
        <v>84</v>
      </c>
      <c r="C54" s="14" t="s">
        <v>1</v>
      </c>
      <c r="E54" s="3" t="s">
        <v>137</v>
      </c>
      <c r="F54" s="22">
        <v>329547000</v>
      </c>
      <c r="G54" s="22">
        <v>73322000</v>
      </c>
      <c r="H54" s="22">
        <v>16588000</v>
      </c>
      <c r="I54" s="22">
        <v>0</v>
      </c>
      <c r="J54" s="22">
        <v>2500000</v>
      </c>
      <c r="K54" s="22">
        <v>160000000</v>
      </c>
      <c r="L54" s="22">
        <v>0</v>
      </c>
      <c r="M54" s="22">
        <v>0</v>
      </c>
      <c r="N54" s="22">
        <v>0</v>
      </c>
      <c r="O54" s="23">
        <f t="shared" si="4"/>
        <v>581957000</v>
      </c>
    </row>
    <row r="55" spans="2:15" ht="16.5" customHeight="1">
      <c r="B55" s="21" t="s">
        <v>85</v>
      </c>
      <c r="C55" s="14" t="s">
        <v>1</v>
      </c>
      <c r="E55" s="3" t="s">
        <v>138</v>
      </c>
      <c r="F55" s="22">
        <v>6128609000</v>
      </c>
      <c r="G55" s="22">
        <v>1378693000</v>
      </c>
      <c r="H55" s="22">
        <v>8679001630</v>
      </c>
      <c r="I55" s="22">
        <v>0</v>
      </c>
      <c r="J55" s="22">
        <v>12216000</v>
      </c>
      <c r="K55" s="22">
        <v>1040540000</v>
      </c>
      <c r="L55" s="22">
        <v>2204000</v>
      </c>
      <c r="M55" s="22">
        <v>0</v>
      </c>
      <c r="N55" s="22">
        <v>0</v>
      </c>
      <c r="O55" s="23">
        <f t="shared" si="4"/>
        <v>17241263630</v>
      </c>
    </row>
    <row r="56" spans="2:15" ht="16.5" customHeight="1">
      <c r="B56" s="21" t="s">
        <v>86</v>
      </c>
      <c r="C56" s="14" t="s">
        <v>1</v>
      </c>
      <c r="E56" s="3" t="s">
        <v>139</v>
      </c>
      <c r="F56" s="22">
        <v>63788000</v>
      </c>
      <c r="G56" s="22">
        <v>12947000</v>
      </c>
      <c r="H56" s="22">
        <v>19761000</v>
      </c>
      <c r="I56" s="22">
        <v>0</v>
      </c>
      <c r="J56" s="22">
        <v>1942044000</v>
      </c>
      <c r="K56" s="22">
        <v>1669440000</v>
      </c>
      <c r="L56" s="22">
        <v>2817830000</v>
      </c>
      <c r="M56" s="22">
        <v>0</v>
      </c>
      <c r="N56" s="22">
        <v>0</v>
      </c>
      <c r="O56" s="23">
        <f t="shared" si="4"/>
        <v>6525810000</v>
      </c>
    </row>
    <row r="57" spans="2:15" ht="16.5" customHeight="1">
      <c r="B57" s="21" t="s">
        <v>87</v>
      </c>
      <c r="C57" s="14" t="s">
        <v>1</v>
      </c>
      <c r="E57" s="3" t="s">
        <v>140</v>
      </c>
      <c r="F57" s="22">
        <v>45868000</v>
      </c>
      <c r="G57" s="22">
        <v>7096000</v>
      </c>
      <c r="H57" s="22">
        <v>5800000</v>
      </c>
      <c r="I57" s="22">
        <v>0</v>
      </c>
      <c r="J57" s="22">
        <v>946000</v>
      </c>
      <c r="K57" s="22">
        <v>50000000</v>
      </c>
      <c r="L57" s="22">
        <v>0</v>
      </c>
      <c r="M57" s="22">
        <v>0</v>
      </c>
      <c r="N57" s="22">
        <v>0</v>
      </c>
      <c r="O57" s="23">
        <f t="shared" si="4"/>
        <v>109710000</v>
      </c>
    </row>
    <row r="58" spans="2:15" ht="16.5" customHeight="1">
      <c r="B58" s="21" t="s">
        <v>88</v>
      </c>
      <c r="C58" s="14" t="s">
        <v>1</v>
      </c>
      <c r="E58" s="3" t="s">
        <v>141</v>
      </c>
      <c r="F58" s="22">
        <v>1390961000</v>
      </c>
      <c r="G58" s="22">
        <v>266263000</v>
      </c>
      <c r="H58" s="22">
        <v>137537000</v>
      </c>
      <c r="I58" s="22">
        <v>0</v>
      </c>
      <c r="J58" s="22">
        <v>6115701000</v>
      </c>
      <c r="K58" s="22">
        <v>219220000</v>
      </c>
      <c r="L58" s="22">
        <v>125180000</v>
      </c>
      <c r="M58" s="22">
        <v>143525000</v>
      </c>
      <c r="N58" s="22">
        <v>0</v>
      </c>
      <c r="O58" s="23">
        <f t="shared" si="4"/>
        <v>8398387000</v>
      </c>
    </row>
    <row r="59" spans="2:15" ht="16.5" customHeight="1">
      <c r="B59" s="21" t="s">
        <v>89</v>
      </c>
      <c r="C59" s="14" t="s">
        <v>1</v>
      </c>
      <c r="E59" s="3" t="s">
        <v>142</v>
      </c>
      <c r="F59" s="22">
        <v>28172000</v>
      </c>
      <c r="G59" s="22">
        <v>5307000</v>
      </c>
      <c r="H59" s="22">
        <v>2968000</v>
      </c>
      <c r="I59" s="22">
        <v>0</v>
      </c>
      <c r="J59" s="22">
        <v>177000</v>
      </c>
      <c r="K59" s="22">
        <v>302250000</v>
      </c>
      <c r="L59" s="22">
        <v>0</v>
      </c>
      <c r="M59" s="22">
        <v>0</v>
      </c>
      <c r="N59" s="22">
        <v>0</v>
      </c>
      <c r="O59" s="23">
        <f t="shared" si="4"/>
        <v>338874000</v>
      </c>
    </row>
    <row r="60" spans="2:15" ht="16.5" customHeight="1">
      <c r="B60" s="21" t="s">
        <v>90</v>
      </c>
      <c r="C60" s="14" t="s">
        <v>1</v>
      </c>
      <c r="E60" s="3" t="s">
        <v>143</v>
      </c>
      <c r="F60" s="22">
        <v>89922000</v>
      </c>
      <c r="G60" s="22">
        <v>14627000</v>
      </c>
      <c r="H60" s="22">
        <v>20535000</v>
      </c>
      <c r="I60" s="22">
        <v>0</v>
      </c>
      <c r="J60" s="22">
        <v>35623229000</v>
      </c>
      <c r="K60" s="22">
        <v>24143000</v>
      </c>
      <c r="L60" s="22">
        <v>81243000</v>
      </c>
      <c r="M60" s="22">
        <v>0</v>
      </c>
      <c r="N60" s="22">
        <v>0</v>
      </c>
      <c r="O60" s="23">
        <f t="shared" si="4"/>
        <v>35853699000</v>
      </c>
    </row>
    <row r="61" spans="2:15" ht="16.5" customHeight="1">
      <c r="B61" s="21" t="s">
        <v>91</v>
      </c>
      <c r="C61" s="14" t="s">
        <v>1</v>
      </c>
      <c r="E61" s="3" t="s">
        <v>110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3">
        <f t="shared" si="4"/>
        <v>0</v>
      </c>
    </row>
    <row r="62" spans="2:15" ht="16.5" customHeight="1">
      <c r="B62" s="21" t="s">
        <v>92</v>
      </c>
      <c r="C62" s="14" t="s">
        <v>1</v>
      </c>
      <c r="E62" s="3" t="s">
        <v>144</v>
      </c>
      <c r="F62" s="22">
        <v>109071000</v>
      </c>
      <c r="G62" s="22">
        <v>18303000</v>
      </c>
      <c r="H62" s="22">
        <v>23934000</v>
      </c>
      <c r="I62" s="22">
        <v>0</v>
      </c>
      <c r="J62" s="22">
        <v>241991000</v>
      </c>
      <c r="K62" s="22">
        <v>34084000</v>
      </c>
      <c r="L62" s="22">
        <v>102080000</v>
      </c>
      <c r="M62" s="22">
        <v>190414000</v>
      </c>
      <c r="N62" s="22">
        <v>0</v>
      </c>
      <c r="O62" s="23">
        <f t="shared" si="4"/>
        <v>719877000</v>
      </c>
    </row>
    <row r="63" spans="2:15" ht="16.5" customHeight="1">
      <c r="B63" s="21" t="s">
        <v>93</v>
      </c>
      <c r="C63" s="14" t="s">
        <v>1</v>
      </c>
      <c r="E63" s="3" t="s">
        <v>145</v>
      </c>
      <c r="F63" s="22">
        <v>21917000</v>
      </c>
      <c r="G63" s="22">
        <v>4101000</v>
      </c>
      <c r="H63" s="22">
        <v>18832000</v>
      </c>
      <c r="I63" s="22">
        <v>0</v>
      </c>
      <c r="J63" s="22">
        <v>198466000</v>
      </c>
      <c r="K63" s="22">
        <v>16284000</v>
      </c>
      <c r="L63" s="22">
        <v>161427000</v>
      </c>
      <c r="M63" s="22">
        <v>30733000</v>
      </c>
      <c r="N63" s="22">
        <v>0</v>
      </c>
      <c r="O63" s="23">
        <f t="shared" si="4"/>
        <v>451760000</v>
      </c>
    </row>
    <row r="64" spans="2:15" ht="16.5" customHeight="1">
      <c r="B64" s="21" t="s">
        <v>94</v>
      </c>
      <c r="C64" s="14" t="s">
        <v>1</v>
      </c>
      <c r="E64" s="3" t="s">
        <v>146</v>
      </c>
      <c r="F64" s="22">
        <v>3557000</v>
      </c>
      <c r="G64" s="22">
        <v>665000</v>
      </c>
      <c r="H64" s="22">
        <v>1510000</v>
      </c>
      <c r="I64" s="22">
        <v>0</v>
      </c>
      <c r="J64" s="22">
        <v>44500</v>
      </c>
      <c r="K64" s="22">
        <v>400000</v>
      </c>
      <c r="L64" s="22">
        <v>0</v>
      </c>
      <c r="M64" s="22">
        <v>0</v>
      </c>
      <c r="N64" s="22">
        <v>0</v>
      </c>
      <c r="O64" s="23">
        <f t="shared" si="4"/>
        <v>6176500</v>
      </c>
    </row>
    <row r="65" spans="2:15" ht="16.5" customHeight="1">
      <c r="B65" s="21" t="s">
        <v>95</v>
      </c>
      <c r="C65" s="14" t="s">
        <v>1</v>
      </c>
      <c r="E65" s="3" t="s">
        <v>147</v>
      </c>
      <c r="F65" s="22">
        <v>362616000</v>
      </c>
      <c r="G65" s="22">
        <v>60513000</v>
      </c>
      <c r="H65" s="22">
        <v>216259000</v>
      </c>
      <c r="I65" s="22">
        <v>0</v>
      </c>
      <c r="J65" s="22">
        <v>515111000</v>
      </c>
      <c r="K65" s="22">
        <v>193882000</v>
      </c>
      <c r="L65" s="22">
        <v>151105000</v>
      </c>
      <c r="M65" s="22">
        <v>10580000</v>
      </c>
      <c r="N65" s="22">
        <v>0</v>
      </c>
      <c r="O65" s="23">
        <f t="shared" si="4"/>
        <v>1510066000</v>
      </c>
    </row>
    <row r="66" spans="2:15" ht="16.5" customHeight="1">
      <c r="B66" s="21" t="s">
        <v>96</v>
      </c>
      <c r="C66" s="14" t="s">
        <v>1</v>
      </c>
      <c r="E66" s="3" t="s">
        <v>148</v>
      </c>
      <c r="F66" s="22">
        <v>302019000</v>
      </c>
      <c r="G66" s="22">
        <v>64409000</v>
      </c>
      <c r="H66" s="22">
        <v>36226000</v>
      </c>
      <c r="I66" s="22">
        <v>0</v>
      </c>
      <c r="J66" s="22">
        <v>646152000</v>
      </c>
      <c r="K66" s="22">
        <v>289183000</v>
      </c>
      <c r="L66" s="22">
        <v>241205000</v>
      </c>
      <c r="M66" s="22">
        <v>67098000</v>
      </c>
      <c r="N66" s="22">
        <v>0</v>
      </c>
      <c r="O66" s="23">
        <f t="shared" si="4"/>
        <v>1646292000</v>
      </c>
    </row>
    <row r="67" spans="2:15" ht="16.5" customHeight="1">
      <c r="B67" s="21" t="s">
        <v>97</v>
      </c>
      <c r="C67" s="14" t="s">
        <v>1</v>
      </c>
      <c r="E67" s="3" t="s">
        <v>149</v>
      </c>
      <c r="F67" s="22">
        <v>73090000</v>
      </c>
      <c r="G67" s="22">
        <v>15688000</v>
      </c>
      <c r="H67" s="22">
        <v>11407000</v>
      </c>
      <c r="I67" s="22">
        <v>0</v>
      </c>
      <c r="J67" s="22">
        <v>16750000</v>
      </c>
      <c r="K67" s="22">
        <v>17500000</v>
      </c>
      <c r="L67" s="22">
        <v>0</v>
      </c>
      <c r="M67" s="22">
        <v>0</v>
      </c>
      <c r="N67" s="22">
        <v>0</v>
      </c>
      <c r="O67" s="23">
        <f t="shared" si="4"/>
        <v>134435000</v>
      </c>
    </row>
    <row r="68" spans="2:15" ht="16.5" customHeight="1" thickBot="1">
      <c r="B68" s="21" t="s">
        <v>98</v>
      </c>
      <c r="C68" s="14" t="s">
        <v>1</v>
      </c>
      <c r="E68" s="3" t="s">
        <v>150</v>
      </c>
      <c r="F68" s="22">
        <v>965954000</v>
      </c>
      <c r="G68" s="22">
        <v>184670000</v>
      </c>
      <c r="H68" s="22">
        <v>196719000</v>
      </c>
      <c r="I68" s="22">
        <v>0</v>
      </c>
      <c r="J68" s="22">
        <v>1164000</v>
      </c>
      <c r="K68" s="22">
        <v>5973000000</v>
      </c>
      <c r="L68" s="22">
        <v>45173000</v>
      </c>
      <c r="M68" s="22">
        <v>0</v>
      </c>
      <c r="N68" s="22">
        <v>0</v>
      </c>
      <c r="O68" s="23">
        <f t="shared" si="4"/>
        <v>7366680000</v>
      </c>
    </row>
    <row r="69" spans="1:15" ht="19.5" customHeight="1" hidden="1">
      <c r="A69" s="12" t="s">
        <v>37</v>
      </c>
      <c r="B69" s="21" t="s">
        <v>1</v>
      </c>
      <c r="E69" s="24" t="s">
        <v>1</v>
      </c>
      <c r="F69" s="25" t="s">
        <v>1</v>
      </c>
      <c r="G69" s="25" t="s">
        <v>1</v>
      </c>
      <c r="H69" s="25" t="s">
        <v>1</v>
      </c>
      <c r="I69" s="25" t="s">
        <v>1</v>
      </c>
      <c r="J69" s="25" t="s">
        <v>1</v>
      </c>
      <c r="K69" s="25" t="s">
        <v>1</v>
      </c>
      <c r="L69" s="25" t="s">
        <v>1</v>
      </c>
      <c r="M69" s="25" t="s">
        <v>1</v>
      </c>
      <c r="N69" s="25" t="s">
        <v>1</v>
      </c>
      <c r="O69" s="26">
        <f>SUM($F$69:$N$69)</f>
        <v>0</v>
      </c>
    </row>
    <row r="70" spans="1:15" ht="12" customHeight="1" thickBot="1">
      <c r="A70" s="27" t="s">
        <v>5</v>
      </c>
      <c r="E70" s="28" t="s">
        <v>1</v>
      </c>
      <c r="F70" s="29" t="s">
        <v>1</v>
      </c>
      <c r="G70" s="29" t="s">
        <v>1</v>
      </c>
      <c r="H70" s="29" t="s">
        <v>1</v>
      </c>
      <c r="I70" s="29" t="s">
        <v>1</v>
      </c>
      <c r="J70" s="29" t="s">
        <v>1</v>
      </c>
      <c r="K70" s="29" t="s">
        <v>1</v>
      </c>
      <c r="L70" s="29" t="s">
        <v>1</v>
      </c>
      <c r="M70" s="29" t="s">
        <v>1</v>
      </c>
      <c r="N70" s="29" t="s">
        <v>1</v>
      </c>
      <c r="O70" s="30" t="s">
        <v>1</v>
      </c>
    </row>
    <row r="71" spans="1:15" ht="22.5" customHeight="1">
      <c r="A71" s="27" t="s">
        <v>1</v>
      </c>
      <c r="B71" s="31" t="s">
        <v>38</v>
      </c>
      <c r="E71" s="4" t="s">
        <v>39</v>
      </c>
      <c r="F71" s="32">
        <v>63664097900</v>
      </c>
      <c r="G71" s="32">
        <v>11209907000</v>
      </c>
      <c r="H71" s="32">
        <v>25635710930</v>
      </c>
      <c r="I71" s="32">
        <v>47500000000</v>
      </c>
      <c r="J71" s="32">
        <v>127733603000</v>
      </c>
      <c r="K71" s="32">
        <v>14279673000</v>
      </c>
      <c r="L71" s="32">
        <v>10322392000</v>
      </c>
      <c r="M71" s="32">
        <v>4529395000</v>
      </c>
      <c r="N71" s="32">
        <v>1773899500</v>
      </c>
      <c r="O71" s="20">
        <f>SUM($F$71:$N$71)</f>
        <v>306648678330</v>
      </c>
    </row>
    <row r="72" spans="1:15" ht="22.5" customHeight="1">
      <c r="A72" s="27" t="s">
        <v>1</v>
      </c>
      <c r="B72" s="31" t="s">
        <v>40</v>
      </c>
      <c r="E72" s="4" t="s">
        <v>41</v>
      </c>
      <c r="F72" s="32">
        <v>8358741000</v>
      </c>
      <c r="G72" s="32">
        <v>1501517000</v>
      </c>
      <c r="H72" s="32">
        <v>4165574000</v>
      </c>
      <c r="I72" s="32">
        <v>0</v>
      </c>
      <c r="J72" s="32">
        <v>2329635500</v>
      </c>
      <c r="K72" s="32">
        <v>7209968000</v>
      </c>
      <c r="L72" s="32">
        <v>1126238000</v>
      </c>
      <c r="M72" s="32">
        <v>1907019000</v>
      </c>
      <c r="N72" s="32">
        <v>0</v>
      </c>
      <c r="O72" s="20">
        <f>SUM($F$72:$N$72)</f>
        <v>26598692500</v>
      </c>
    </row>
    <row r="73" spans="1:15" ht="22.5" customHeight="1">
      <c r="A73" s="27" t="s">
        <v>1</v>
      </c>
      <c r="B73" s="31" t="s">
        <v>42</v>
      </c>
      <c r="E73" s="4" t="s">
        <v>43</v>
      </c>
      <c r="F73" s="32">
        <v>276153600</v>
      </c>
      <c r="G73" s="32">
        <v>25684000</v>
      </c>
      <c r="H73" s="32">
        <v>248029400</v>
      </c>
      <c r="I73" s="32">
        <v>30000</v>
      </c>
      <c r="J73" s="32">
        <v>1143768000</v>
      </c>
      <c r="K73" s="32">
        <v>208840000</v>
      </c>
      <c r="L73" s="32">
        <v>0</v>
      </c>
      <c r="M73" s="32">
        <v>0</v>
      </c>
      <c r="N73" s="32">
        <v>0</v>
      </c>
      <c r="O73" s="20">
        <f>SUM($F$73:$N$73)</f>
        <v>1902505000</v>
      </c>
    </row>
    <row r="74" spans="1:15" ht="22.5" customHeight="1">
      <c r="A74" s="27" t="s">
        <v>5</v>
      </c>
      <c r="B74" s="31" t="s">
        <v>1</v>
      </c>
      <c r="E74" s="4" t="s">
        <v>44</v>
      </c>
      <c r="F74" s="32">
        <f aca="true" t="shared" si="5" ref="F74:N74">F73+F72+F71</f>
        <v>72298992500</v>
      </c>
      <c r="G74" s="32">
        <f t="shared" si="5"/>
        <v>12737108000</v>
      </c>
      <c r="H74" s="32">
        <f t="shared" si="5"/>
        <v>30049314330</v>
      </c>
      <c r="I74" s="32">
        <f t="shared" si="5"/>
        <v>47500030000</v>
      </c>
      <c r="J74" s="32">
        <f t="shared" si="5"/>
        <v>131207006500</v>
      </c>
      <c r="K74" s="32">
        <f t="shared" si="5"/>
        <v>21698481000</v>
      </c>
      <c r="L74" s="32">
        <f t="shared" si="5"/>
        <v>11448630000</v>
      </c>
      <c r="M74" s="32">
        <f t="shared" si="5"/>
        <v>6436414000</v>
      </c>
      <c r="N74" s="32">
        <f t="shared" si="5"/>
        <v>1773899500</v>
      </c>
      <c r="O74" s="20">
        <f>SUM($F$74:$N$74)</f>
        <v>335149875830</v>
      </c>
    </row>
    <row r="75" spans="1:15" ht="22.5" customHeight="1">
      <c r="A75" s="7" t="s">
        <v>45</v>
      </c>
      <c r="B75" s="21" t="s">
        <v>1</v>
      </c>
      <c r="E75" s="4" t="s">
        <v>46</v>
      </c>
      <c r="F75" s="32">
        <v>0</v>
      </c>
      <c r="G75" s="32">
        <v>0</v>
      </c>
      <c r="H75" s="32">
        <v>0</v>
      </c>
      <c r="I75" s="32">
        <v>0</v>
      </c>
      <c r="J75" s="32">
        <v>14327922500</v>
      </c>
      <c r="K75" s="32">
        <v>0</v>
      </c>
      <c r="L75" s="32">
        <v>7148306000</v>
      </c>
      <c r="M75" s="32">
        <v>0</v>
      </c>
      <c r="N75" s="32">
        <v>0</v>
      </c>
      <c r="O75" s="20">
        <f>SUM($F$75:$N$75)</f>
        <v>21476228500</v>
      </c>
    </row>
    <row r="76" spans="1:15" ht="22.5" customHeight="1">
      <c r="A76" s="7" t="s">
        <v>47</v>
      </c>
      <c r="B76" s="21" t="s">
        <v>1</v>
      </c>
      <c r="E76" s="4" t="s">
        <v>48</v>
      </c>
      <c r="F76" s="32">
        <v>0</v>
      </c>
      <c r="G76" s="32">
        <v>0</v>
      </c>
      <c r="H76" s="32">
        <v>0</v>
      </c>
      <c r="I76" s="32">
        <v>0</v>
      </c>
      <c r="J76" s="32">
        <v>1101040000</v>
      </c>
      <c r="K76" s="32">
        <v>0</v>
      </c>
      <c r="L76" s="32">
        <v>0</v>
      </c>
      <c r="M76" s="32">
        <v>0</v>
      </c>
      <c r="N76" s="32">
        <v>0</v>
      </c>
      <c r="O76" s="20">
        <f>SUM($F$76:$N$76)</f>
        <v>1101040000</v>
      </c>
    </row>
    <row r="77" spans="1:15" ht="31.5" customHeight="1">
      <c r="A77" s="31" t="s">
        <v>5</v>
      </c>
      <c r="B77" s="21" t="s">
        <v>1</v>
      </c>
      <c r="E77" s="5" t="s">
        <v>49</v>
      </c>
      <c r="F77" s="32">
        <f aca="true" t="shared" si="6" ref="F77:N77">F74-(F75+F76)</f>
        <v>72298992500</v>
      </c>
      <c r="G77" s="32">
        <f t="shared" si="6"/>
        <v>12737108000</v>
      </c>
      <c r="H77" s="32">
        <f t="shared" si="6"/>
        <v>30049314330</v>
      </c>
      <c r="I77" s="32">
        <f t="shared" si="6"/>
        <v>47500030000</v>
      </c>
      <c r="J77" s="32">
        <f t="shared" si="6"/>
        <v>115778044000</v>
      </c>
      <c r="K77" s="32">
        <f t="shared" si="6"/>
        <v>21698481000</v>
      </c>
      <c r="L77" s="32">
        <f t="shared" si="6"/>
        <v>4300324000</v>
      </c>
      <c r="M77" s="32">
        <f t="shared" si="6"/>
        <v>6436414000</v>
      </c>
      <c r="N77" s="32">
        <f t="shared" si="6"/>
        <v>1773899500</v>
      </c>
      <c r="O77" s="32">
        <f>SUM($F$77:$N$77)</f>
        <v>312572607330</v>
      </c>
    </row>
    <row r="78" ht="19.5" customHeight="1">
      <c r="O78" s="33" t="s">
        <v>1</v>
      </c>
    </row>
    <row r="84" ht="15">
      <c r="O84" s="34" t="s">
        <v>1</v>
      </c>
    </row>
  </sheetData>
  <sheetProtection/>
  <mergeCells count="14"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</mergeCells>
  <printOptions horizontalCentered="1" verticalCentered="1"/>
  <pageMargins left="0.3937007874015748" right="0.3937007874015748" top="0.3937007874015748" bottom="0.3937007874015748" header="0.1968503937007874" footer="0.2755905511811024"/>
  <pageSetup firstPageNumber="1" useFirstPageNumber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F47">
      <selection activeCell="O12" sqref="O12:O13"/>
    </sheetView>
  </sheetViews>
  <sheetFormatPr defaultColWidth="9.00390625" defaultRowHeight="15" customHeight="1"/>
  <cols>
    <col min="1" max="3" width="9.125" style="41" hidden="1" customWidth="1"/>
    <col min="4" max="4" width="12.00390625" style="41" hidden="1" customWidth="1"/>
    <col min="5" max="5" width="76.125" style="41" bestFit="1" customWidth="1"/>
    <col min="6" max="8" width="20.75390625" style="41" bestFit="1" customWidth="1"/>
    <col min="9" max="9" width="19.375" style="41" bestFit="1" customWidth="1"/>
    <col min="10" max="14" width="20.75390625" style="41" bestFit="1" customWidth="1"/>
    <col min="15" max="15" width="25.75390625" style="41" bestFit="1" customWidth="1"/>
    <col min="16" max="16384" width="9.125" style="41" customWidth="1"/>
  </cols>
  <sheetData>
    <row r="1" spans="1:15" ht="15" hidden="1">
      <c r="A1" s="35" t="s">
        <v>0</v>
      </c>
      <c r="B1" s="36" t="s">
        <v>50</v>
      </c>
      <c r="C1" s="37" t="s">
        <v>1</v>
      </c>
      <c r="D1" s="38" t="s">
        <v>2</v>
      </c>
      <c r="E1" s="39" t="s">
        <v>3</v>
      </c>
      <c r="F1" s="39" t="s">
        <v>151</v>
      </c>
      <c r="G1" s="39" t="s">
        <v>151</v>
      </c>
      <c r="H1" s="39" t="s">
        <v>151</v>
      </c>
      <c r="I1" s="39" t="s">
        <v>151</v>
      </c>
      <c r="J1" s="39" t="s">
        <v>151</v>
      </c>
      <c r="K1" s="39" t="s">
        <v>151</v>
      </c>
      <c r="L1" s="39" t="s">
        <v>151</v>
      </c>
      <c r="M1" s="39" t="s">
        <v>151</v>
      </c>
      <c r="N1" s="39" t="s">
        <v>151</v>
      </c>
      <c r="O1" s="40" t="s">
        <v>5</v>
      </c>
    </row>
    <row r="2" spans="1:15" ht="15" hidden="1">
      <c r="A2" s="42" t="s">
        <v>6</v>
      </c>
      <c r="B2" s="36" t="s">
        <v>82</v>
      </c>
      <c r="C2" s="37" t="s">
        <v>152</v>
      </c>
      <c r="D2" s="38" t="s">
        <v>7</v>
      </c>
      <c r="E2" s="43" t="str">
        <f aca="true" t="shared" si="0" ref="E2:N2">ButceYil</f>
        <v>2011</v>
      </c>
      <c r="F2" s="43" t="str">
        <f t="shared" si="0"/>
        <v>2011</v>
      </c>
      <c r="G2" s="43" t="str">
        <f t="shared" si="0"/>
        <v>2011</v>
      </c>
      <c r="H2" s="43" t="str">
        <f t="shared" si="0"/>
        <v>2011</v>
      </c>
      <c r="I2" s="43" t="str">
        <f t="shared" si="0"/>
        <v>2011</v>
      </c>
      <c r="J2" s="43" t="str">
        <f t="shared" si="0"/>
        <v>2011</v>
      </c>
      <c r="K2" s="43" t="str">
        <f t="shared" si="0"/>
        <v>2011</v>
      </c>
      <c r="L2" s="43" t="str">
        <f t="shared" si="0"/>
        <v>2011</v>
      </c>
      <c r="M2" s="43" t="str">
        <f t="shared" si="0"/>
        <v>2011</v>
      </c>
      <c r="N2" s="43" t="str">
        <f t="shared" si="0"/>
        <v>2011</v>
      </c>
      <c r="O2" s="41" t="s">
        <v>1</v>
      </c>
    </row>
    <row r="3" spans="1:15" ht="15" hidden="1">
      <c r="A3" s="42" t="s">
        <v>9</v>
      </c>
      <c r="B3" s="36" t="s">
        <v>74</v>
      </c>
      <c r="C3" s="37" t="s">
        <v>153</v>
      </c>
      <c r="D3" s="38" t="s">
        <v>10</v>
      </c>
      <c r="E3" s="44" t="s">
        <v>1</v>
      </c>
      <c r="F3" s="43" t="str">
        <f aca="true" t="shared" si="1" ref="F3:N3">Asama</f>
        <v>13</v>
      </c>
      <c r="G3" s="43" t="str">
        <f t="shared" si="1"/>
        <v>13</v>
      </c>
      <c r="H3" s="43" t="str">
        <f t="shared" si="1"/>
        <v>13</v>
      </c>
      <c r="I3" s="43" t="str">
        <f t="shared" si="1"/>
        <v>13</v>
      </c>
      <c r="J3" s="43" t="str">
        <f t="shared" si="1"/>
        <v>13</v>
      </c>
      <c r="K3" s="43" t="str">
        <f t="shared" si="1"/>
        <v>13</v>
      </c>
      <c r="L3" s="43" t="str">
        <f t="shared" si="1"/>
        <v>13</v>
      </c>
      <c r="M3" s="43" t="str">
        <f t="shared" si="1"/>
        <v>13</v>
      </c>
      <c r="N3" s="43" t="str">
        <f t="shared" si="1"/>
        <v>13</v>
      </c>
      <c r="O3" s="41" t="s">
        <v>1</v>
      </c>
    </row>
    <row r="4" spans="1:15" ht="15" hidden="1">
      <c r="A4" s="42" t="s">
        <v>11</v>
      </c>
      <c r="B4" s="45" t="s">
        <v>154</v>
      </c>
      <c r="C4" s="45" t="s">
        <v>1</v>
      </c>
      <c r="D4" s="38" t="s">
        <v>12</v>
      </c>
      <c r="E4" s="39" t="s">
        <v>1</v>
      </c>
      <c r="F4" s="46" t="s">
        <v>13</v>
      </c>
      <c r="G4" s="46" t="s">
        <v>14</v>
      </c>
      <c r="H4" s="46" t="s">
        <v>15</v>
      </c>
      <c r="I4" s="46" t="s">
        <v>16</v>
      </c>
      <c r="J4" s="46" t="s">
        <v>17</v>
      </c>
      <c r="K4" s="46" t="s">
        <v>18</v>
      </c>
      <c r="L4" s="46" t="s">
        <v>19</v>
      </c>
      <c r="M4" s="46" t="s">
        <v>20</v>
      </c>
      <c r="N4" s="46" t="s">
        <v>21</v>
      </c>
      <c r="O4" s="41" t="s">
        <v>1</v>
      </c>
    </row>
    <row r="5" spans="1:15" ht="15" hidden="1">
      <c r="A5" s="41" t="s">
        <v>1</v>
      </c>
      <c r="B5" s="41" t="s">
        <v>1</v>
      </c>
      <c r="C5" s="41" t="s">
        <v>1</v>
      </c>
      <c r="D5" s="39" t="s">
        <v>5</v>
      </c>
      <c r="E5" s="41" t="s">
        <v>1</v>
      </c>
      <c r="F5" s="41" t="s">
        <v>1</v>
      </c>
      <c r="G5" s="41" t="s">
        <v>1</v>
      </c>
      <c r="H5" s="41" t="s">
        <v>1</v>
      </c>
      <c r="I5" s="41" t="s">
        <v>1</v>
      </c>
      <c r="J5" s="41" t="s">
        <v>1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</row>
    <row r="6" spans="1:15" ht="15" hidden="1">
      <c r="A6" s="41" t="s">
        <v>22</v>
      </c>
      <c r="B6" s="41" t="s">
        <v>1</v>
      </c>
      <c r="C6" s="41" t="s">
        <v>1</v>
      </c>
      <c r="D6" s="41" t="s">
        <v>1</v>
      </c>
      <c r="E6" s="41" t="s">
        <v>1</v>
      </c>
      <c r="F6" s="41" t="s">
        <v>1</v>
      </c>
      <c r="G6" s="41" t="s">
        <v>1</v>
      </c>
      <c r="H6" s="41" t="s">
        <v>1</v>
      </c>
      <c r="I6" s="41" t="s">
        <v>1</v>
      </c>
      <c r="J6" s="41" t="s">
        <v>1</v>
      </c>
      <c r="K6" s="41" t="s">
        <v>1</v>
      </c>
      <c r="L6" s="41" t="s">
        <v>1</v>
      </c>
      <c r="M6" s="41" t="s">
        <v>1</v>
      </c>
      <c r="N6" s="41" t="s">
        <v>1</v>
      </c>
      <c r="O6" s="41" t="s">
        <v>1</v>
      </c>
    </row>
    <row r="7" spans="1:15" ht="19.5" customHeight="1">
      <c r="A7" s="45" t="s">
        <v>1</v>
      </c>
      <c r="B7" s="45" t="s">
        <v>1</v>
      </c>
      <c r="C7" s="45" t="s">
        <v>1</v>
      </c>
      <c r="D7" s="38" t="s">
        <v>1</v>
      </c>
      <c r="E7" s="38" t="s">
        <v>1</v>
      </c>
      <c r="F7" s="38" t="s">
        <v>1</v>
      </c>
      <c r="G7" s="38" t="s">
        <v>1</v>
      </c>
      <c r="H7" s="38" t="s">
        <v>1</v>
      </c>
      <c r="I7" s="38" t="s">
        <v>1</v>
      </c>
      <c r="J7" s="38" t="s">
        <v>1</v>
      </c>
      <c r="K7" s="38" t="s">
        <v>1</v>
      </c>
      <c r="L7" s="38" t="s">
        <v>1</v>
      </c>
      <c r="M7" s="38" t="s">
        <v>1</v>
      </c>
      <c r="N7" s="38" t="s">
        <v>1</v>
      </c>
      <c r="O7" s="41" t="s">
        <v>1</v>
      </c>
    </row>
    <row r="8" spans="1:15" ht="19.5" customHeight="1">
      <c r="A8" s="45" t="s">
        <v>1</v>
      </c>
      <c r="B8" s="45" t="s">
        <v>1</v>
      </c>
      <c r="C8" s="45" t="s">
        <v>1</v>
      </c>
      <c r="D8" s="42" t="s">
        <v>1</v>
      </c>
      <c r="E8" s="110" t="s">
        <v>160</v>
      </c>
      <c r="F8" s="110" t="s">
        <v>1</v>
      </c>
      <c r="G8" s="110" t="s">
        <v>1</v>
      </c>
      <c r="H8" s="110" t="s">
        <v>1</v>
      </c>
      <c r="I8" s="110" t="s">
        <v>1</v>
      </c>
      <c r="J8" s="110" t="s">
        <v>1</v>
      </c>
      <c r="K8" s="110" t="s">
        <v>1</v>
      </c>
      <c r="L8" s="110" t="s">
        <v>1</v>
      </c>
      <c r="M8" s="110" t="s">
        <v>1</v>
      </c>
      <c r="N8" s="110" t="s">
        <v>1</v>
      </c>
      <c r="O8" s="110" t="s">
        <v>1</v>
      </c>
    </row>
    <row r="9" spans="1:15" ht="19.5" customHeight="1">
      <c r="A9" s="45" t="s">
        <v>1</v>
      </c>
      <c r="B9" s="45" t="s">
        <v>1</v>
      </c>
      <c r="C9" s="45" t="s">
        <v>1</v>
      </c>
      <c r="E9" s="110" t="s">
        <v>161</v>
      </c>
      <c r="F9" s="110" t="s">
        <v>1</v>
      </c>
      <c r="G9" s="110" t="s">
        <v>1</v>
      </c>
      <c r="H9" s="110" t="s">
        <v>1</v>
      </c>
      <c r="I9" s="110" t="s">
        <v>1</v>
      </c>
      <c r="J9" s="110" t="s">
        <v>1</v>
      </c>
      <c r="K9" s="110" t="s">
        <v>1</v>
      </c>
      <c r="L9" s="110" t="s">
        <v>1</v>
      </c>
      <c r="M9" s="110" t="s">
        <v>1</v>
      </c>
      <c r="N9" s="110" t="s">
        <v>1</v>
      </c>
      <c r="O9" s="110" t="s">
        <v>1</v>
      </c>
    </row>
    <row r="10" spans="1:15" ht="19.5" customHeight="1">
      <c r="A10" s="45" t="s">
        <v>1</v>
      </c>
      <c r="B10" s="45" t="s">
        <v>1</v>
      </c>
      <c r="C10" s="45" t="s">
        <v>1</v>
      </c>
      <c r="D10" s="42" t="s">
        <v>1</v>
      </c>
      <c r="E10" s="111" t="s">
        <v>24</v>
      </c>
      <c r="F10" s="111" t="s">
        <v>1</v>
      </c>
      <c r="G10" s="111" t="s">
        <v>1</v>
      </c>
      <c r="H10" s="111" t="s">
        <v>1</v>
      </c>
      <c r="I10" s="111" t="s">
        <v>1</v>
      </c>
      <c r="J10" s="111" t="s">
        <v>1</v>
      </c>
      <c r="K10" s="111" t="s">
        <v>1</v>
      </c>
      <c r="L10" s="111" t="s">
        <v>1</v>
      </c>
      <c r="M10" s="111" t="s">
        <v>1</v>
      </c>
      <c r="N10" s="111" t="s">
        <v>1</v>
      </c>
      <c r="O10" s="111" t="s">
        <v>1</v>
      </c>
    </row>
    <row r="11" spans="1:15" ht="30" customHeight="1" thickBot="1">
      <c r="A11" s="45" t="s">
        <v>1</v>
      </c>
      <c r="B11" s="45" t="s">
        <v>1</v>
      </c>
      <c r="C11" s="45" t="s">
        <v>1</v>
      </c>
      <c r="D11" s="42" t="s">
        <v>1</v>
      </c>
      <c r="E11" s="47" t="s">
        <v>1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tr">
        <f>IF(ButceYil&gt;2008,"(TL)","YTL")</f>
        <v>(TL)</v>
      </c>
    </row>
    <row r="12" spans="1:15" ht="27.75" customHeight="1">
      <c r="A12" s="45" t="s">
        <v>1</v>
      </c>
      <c r="B12" s="45" t="s">
        <v>1</v>
      </c>
      <c r="C12" s="45" t="s">
        <v>1</v>
      </c>
      <c r="D12" s="45" t="s">
        <v>1</v>
      </c>
      <c r="E12" s="112" t="s">
        <v>25</v>
      </c>
      <c r="F12" s="108" t="s">
        <v>26</v>
      </c>
      <c r="G12" s="108" t="s">
        <v>27</v>
      </c>
      <c r="H12" s="108" t="s">
        <v>28</v>
      </c>
      <c r="I12" s="108" t="s">
        <v>29</v>
      </c>
      <c r="J12" s="108" t="s">
        <v>30</v>
      </c>
      <c r="K12" s="108" t="s">
        <v>31</v>
      </c>
      <c r="L12" s="108" t="s">
        <v>32</v>
      </c>
      <c r="M12" s="108" t="s">
        <v>33</v>
      </c>
      <c r="N12" s="108" t="s">
        <v>34</v>
      </c>
      <c r="O12" s="108" t="s">
        <v>35</v>
      </c>
    </row>
    <row r="13" spans="4:15" ht="27.75" customHeight="1" thickBot="1">
      <c r="D13" s="38" t="s">
        <v>1</v>
      </c>
      <c r="E13" s="113" t="s">
        <v>1</v>
      </c>
      <c r="F13" s="109" t="s">
        <v>1</v>
      </c>
      <c r="G13" s="109" t="s">
        <v>1</v>
      </c>
      <c r="H13" s="109" t="s">
        <v>1</v>
      </c>
      <c r="I13" s="109" t="s">
        <v>1</v>
      </c>
      <c r="J13" s="109" t="s">
        <v>1</v>
      </c>
      <c r="K13" s="109" t="s">
        <v>1</v>
      </c>
      <c r="L13" s="109" t="s">
        <v>1</v>
      </c>
      <c r="M13" s="109" t="s">
        <v>1</v>
      </c>
      <c r="N13" s="109" t="s">
        <v>1</v>
      </c>
      <c r="O13" s="109" t="s">
        <v>1</v>
      </c>
    </row>
    <row r="14" spans="1:15" ht="19.5" customHeight="1" hidden="1">
      <c r="A14" s="38" t="s">
        <v>2</v>
      </c>
      <c r="B14" s="38" t="s">
        <v>36</v>
      </c>
      <c r="C14" s="38" t="s">
        <v>5</v>
      </c>
      <c r="E14" s="48" t="s">
        <v>1</v>
      </c>
      <c r="F14" s="49" t="s">
        <v>1</v>
      </c>
      <c r="G14" s="49" t="s">
        <v>1</v>
      </c>
      <c r="H14" s="49" t="s">
        <v>1</v>
      </c>
      <c r="I14" s="49" t="s">
        <v>1</v>
      </c>
      <c r="J14" s="49" t="s">
        <v>1</v>
      </c>
      <c r="K14" s="49" t="s">
        <v>1</v>
      </c>
      <c r="L14" s="49" t="s">
        <v>1</v>
      </c>
      <c r="M14" s="49" t="s">
        <v>1</v>
      </c>
      <c r="N14" s="49" t="s">
        <v>1</v>
      </c>
      <c r="O14" s="50">
        <f>SUM(F14:N14)</f>
        <v>0</v>
      </c>
    </row>
    <row r="15" spans="1:15" ht="15" customHeight="1">
      <c r="A15" s="44" t="s">
        <v>1</v>
      </c>
      <c r="B15" s="51" t="s">
        <v>13</v>
      </c>
      <c r="C15" s="44" t="s">
        <v>1</v>
      </c>
      <c r="E15" s="52" t="s">
        <v>100</v>
      </c>
      <c r="F15" s="53">
        <v>34373100</v>
      </c>
      <c r="G15" s="53">
        <v>3316700</v>
      </c>
      <c r="H15" s="53">
        <v>40321200</v>
      </c>
      <c r="I15" s="53">
        <v>0</v>
      </c>
      <c r="J15" s="53">
        <v>1719000</v>
      </c>
      <c r="K15" s="53">
        <v>4260000</v>
      </c>
      <c r="L15" s="53">
        <v>0</v>
      </c>
      <c r="M15" s="53">
        <v>0</v>
      </c>
      <c r="N15" s="53">
        <v>0</v>
      </c>
      <c r="O15" s="54">
        <f aca="true" t="shared" si="2" ref="O15:O65">N15+M15+L15+K15+J15+I15+H15+G15+F15</f>
        <v>83990000</v>
      </c>
    </row>
    <row r="16" spans="2:15" ht="15" customHeight="1">
      <c r="B16" s="51" t="s">
        <v>14</v>
      </c>
      <c r="C16" s="44" t="s">
        <v>1</v>
      </c>
      <c r="E16" s="52" t="s">
        <v>101</v>
      </c>
      <c r="F16" s="53">
        <v>291883239</v>
      </c>
      <c r="G16" s="53">
        <v>32978400</v>
      </c>
      <c r="H16" s="53">
        <v>73675400</v>
      </c>
      <c r="I16" s="53">
        <v>0</v>
      </c>
      <c r="J16" s="53">
        <v>64846961</v>
      </c>
      <c r="K16" s="53">
        <v>86039000</v>
      </c>
      <c r="L16" s="53">
        <v>0</v>
      </c>
      <c r="M16" s="53">
        <v>0</v>
      </c>
      <c r="N16" s="53">
        <v>0</v>
      </c>
      <c r="O16" s="54">
        <f t="shared" si="2"/>
        <v>549423000</v>
      </c>
    </row>
    <row r="17" spans="2:15" ht="15" customHeight="1">
      <c r="B17" s="51" t="s">
        <v>15</v>
      </c>
      <c r="C17" s="44" t="s">
        <v>1</v>
      </c>
      <c r="E17" s="52" t="s">
        <v>102</v>
      </c>
      <c r="F17" s="53">
        <v>5581000</v>
      </c>
      <c r="G17" s="53">
        <v>849000</v>
      </c>
      <c r="H17" s="53">
        <v>5359000</v>
      </c>
      <c r="I17" s="53">
        <v>0</v>
      </c>
      <c r="J17" s="53">
        <v>52000</v>
      </c>
      <c r="K17" s="53">
        <v>3150000</v>
      </c>
      <c r="L17" s="53">
        <v>0</v>
      </c>
      <c r="M17" s="53">
        <v>0</v>
      </c>
      <c r="N17" s="53">
        <v>0</v>
      </c>
      <c r="O17" s="54">
        <f t="shared" si="2"/>
        <v>14991000</v>
      </c>
    </row>
    <row r="18" spans="2:15" ht="15" customHeight="1">
      <c r="B18" s="51" t="s">
        <v>16</v>
      </c>
      <c r="C18" s="44" t="s">
        <v>1</v>
      </c>
      <c r="E18" s="52" t="s">
        <v>103</v>
      </c>
      <c r="F18" s="53">
        <v>51638000</v>
      </c>
      <c r="G18" s="53">
        <v>7764000</v>
      </c>
      <c r="H18" s="53">
        <v>7080000</v>
      </c>
      <c r="I18" s="53">
        <v>0</v>
      </c>
      <c r="J18" s="53">
        <v>473000</v>
      </c>
      <c r="K18" s="53">
        <v>40400000</v>
      </c>
      <c r="L18" s="53">
        <v>0</v>
      </c>
      <c r="M18" s="53">
        <v>0</v>
      </c>
      <c r="N18" s="53">
        <v>0</v>
      </c>
      <c r="O18" s="54">
        <f t="shared" si="2"/>
        <v>107355000</v>
      </c>
    </row>
    <row r="19" spans="2:15" ht="15" customHeight="1">
      <c r="B19" s="51" t="s">
        <v>17</v>
      </c>
      <c r="C19" s="44" t="s">
        <v>1</v>
      </c>
      <c r="E19" s="52" t="s">
        <v>104</v>
      </c>
      <c r="F19" s="53">
        <v>44453000</v>
      </c>
      <c r="G19" s="53">
        <v>5694000</v>
      </c>
      <c r="H19" s="53">
        <v>4706000</v>
      </c>
      <c r="I19" s="53">
        <v>0</v>
      </c>
      <c r="J19" s="53">
        <v>287500</v>
      </c>
      <c r="K19" s="53">
        <v>3150000</v>
      </c>
      <c r="L19" s="53">
        <v>0</v>
      </c>
      <c r="M19" s="53">
        <v>0</v>
      </c>
      <c r="N19" s="53">
        <v>0</v>
      </c>
      <c r="O19" s="54">
        <f t="shared" si="2"/>
        <v>58290500</v>
      </c>
    </row>
    <row r="20" spans="2:15" ht="15" customHeight="1">
      <c r="B20" s="51" t="s">
        <v>18</v>
      </c>
      <c r="C20" s="44" t="s">
        <v>1</v>
      </c>
      <c r="E20" s="52" t="s">
        <v>105</v>
      </c>
      <c r="F20" s="53">
        <v>88410851</v>
      </c>
      <c r="G20" s="53">
        <v>11149920</v>
      </c>
      <c r="H20" s="53">
        <v>25468852</v>
      </c>
      <c r="I20" s="53">
        <v>0</v>
      </c>
      <c r="J20" s="53">
        <v>557936</v>
      </c>
      <c r="K20" s="53">
        <v>7000000</v>
      </c>
      <c r="L20" s="53">
        <v>0</v>
      </c>
      <c r="M20" s="53">
        <v>0</v>
      </c>
      <c r="N20" s="53">
        <v>0</v>
      </c>
      <c r="O20" s="54">
        <f t="shared" si="2"/>
        <v>132587559</v>
      </c>
    </row>
    <row r="21" spans="2:15" ht="15" customHeight="1">
      <c r="B21" s="51" t="s">
        <v>19</v>
      </c>
      <c r="C21" s="44" t="s">
        <v>1</v>
      </c>
      <c r="E21" s="52" t="s">
        <v>106</v>
      </c>
      <c r="F21" s="53">
        <v>78453000</v>
      </c>
      <c r="G21" s="53">
        <v>10928000</v>
      </c>
      <c r="H21" s="53">
        <v>319572000</v>
      </c>
      <c r="I21" s="53">
        <v>0</v>
      </c>
      <c r="J21" s="53">
        <v>3450085000</v>
      </c>
      <c r="K21" s="53">
        <v>52826000</v>
      </c>
      <c r="L21" s="53">
        <v>1314725000</v>
      </c>
      <c r="M21" s="53">
        <v>0</v>
      </c>
      <c r="N21" s="53">
        <v>0</v>
      </c>
      <c r="O21" s="54">
        <f t="shared" si="2"/>
        <v>5226589000</v>
      </c>
    </row>
    <row r="22" spans="2:15" ht="15" customHeight="1">
      <c r="B22" s="51" t="s">
        <v>55</v>
      </c>
      <c r="C22" s="44" t="s">
        <v>1</v>
      </c>
      <c r="E22" s="52" t="s">
        <v>107</v>
      </c>
      <c r="F22" s="53">
        <v>457439000</v>
      </c>
      <c r="G22" s="53">
        <v>54203000</v>
      </c>
      <c r="H22" s="53">
        <v>97721000</v>
      </c>
      <c r="I22" s="53">
        <v>0</v>
      </c>
      <c r="J22" s="53">
        <v>0</v>
      </c>
      <c r="K22" s="53">
        <v>110000000</v>
      </c>
      <c r="L22" s="53">
        <v>0</v>
      </c>
      <c r="M22" s="53">
        <v>0</v>
      </c>
      <c r="N22" s="53">
        <v>0</v>
      </c>
      <c r="O22" s="54">
        <f t="shared" si="2"/>
        <v>719363000</v>
      </c>
    </row>
    <row r="23" spans="2:15" ht="15" customHeight="1">
      <c r="B23" s="51" t="s">
        <v>56</v>
      </c>
      <c r="C23" s="44" t="s">
        <v>1</v>
      </c>
      <c r="E23" s="52" t="s">
        <v>108</v>
      </c>
      <c r="F23" s="53">
        <v>10955000</v>
      </c>
      <c r="G23" s="53">
        <v>1400000</v>
      </c>
      <c r="H23" s="53">
        <v>1851000</v>
      </c>
      <c r="I23" s="53">
        <v>0</v>
      </c>
      <c r="J23" s="53">
        <v>400</v>
      </c>
      <c r="K23" s="53">
        <v>421000</v>
      </c>
      <c r="L23" s="53">
        <v>0</v>
      </c>
      <c r="M23" s="53">
        <v>0</v>
      </c>
      <c r="N23" s="53">
        <v>0</v>
      </c>
      <c r="O23" s="54">
        <f t="shared" si="2"/>
        <v>14627400</v>
      </c>
    </row>
    <row r="24" spans="2:15" ht="15" customHeight="1">
      <c r="B24" s="51" t="s">
        <v>57</v>
      </c>
      <c r="C24" s="44" t="s">
        <v>1</v>
      </c>
      <c r="E24" s="52" t="s">
        <v>109</v>
      </c>
      <c r="F24" s="53">
        <v>14085000</v>
      </c>
      <c r="G24" s="53">
        <v>2007000</v>
      </c>
      <c r="H24" s="53">
        <v>65356500</v>
      </c>
      <c r="I24" s="53">
        <v>0</v>
      </c>
      <c r="J24" s="53">
        <v>105400</v>
      </c>
      <c r="K24" s="53">
        <v>1500000</v>
      </c>
      <c r="L24" s="53">
        <v>0</v>
      </c>
      <c r="M24" s="53">
        <v>0</v>
      </c>
      <c r="N24" s="53">
        <v>0</v>
      </c>
      <c r="O24" s="54">
        <f t="shared" si="2"/>
        <v>83053900</v>
      </c>
    </row>
    <row r="25" spans="2:15" ht="15" customHeight="1">
      <c r="B25" s="51" t="s">
        <v>58</v>
      </c>
      <c r="C25" s="44" t="s">
        <v>1</v>
      </c>
      <c r="E25" s="52" t="s">
        <v>110</v>
      </c>
      <c r="F25" s="53">
        <v>10228000</v>
      </c>
      <c r="G25" s="53">
        <v>1337000</v>
      </c>
      <c r="H25" s="53">
        <v>2085000</v>
      </c>
      <c r="I25" s="53">
        <v>0</v>
      </c>
      <c r="J25" s="53">
        <v>67000</v>
      </c>
      <c r="K25" s="53">
        <v>7000000</v>
      </c>
      <c r="L25" s="53">
        <v>0</v>
      </c>
      <c r="M25" s="53">
        <v>0</v>
      </c>
      <c r="N25" s="53">
        <v>0</v>
      </c>
      <c r="O25" s="54">
        <f t="shared" si="2"/>
        <v>20717000</v>
      </c>
    </row>
    <row r="26" spans="2:15" ht="15" customHeight="1">
      <c r="B26" s="51" t="s">
        <v>59</v>
      </c>
      <c r="C26" s="44" t="s">
        <v>1</v>
      </c>
      <c r="E26" s="52" t="s">
        <v>111</v>
      </c>
      <c r="F26" s="53">
        <v>8925000</v>
      </c>
      <c r="G26" s="53">
        <v>1239000</v>
      </c>
      <c r="H26" s="53">
        <v>2085000</v>
      </c>
      <c r="I26" s="53">
        <v>0</v>
      </c>
      <c r="J26" s="53">
        <v>48000</v>
      </c>
      <c r="K26" s="53">
        <v>200000</v>
      </c>
      <c r="L26" s="53">
        <v>0</v>
      </c>
      <c r="M26" s="53">
        <v>0</v>
      </c>
      <c r="N26" s="53">
        <v>0</v>
      </c>
      <c r="O26" s="54">
        <f t="shared" si="2"/>
        <v>12497000</v>
      </c>
    </row>
    <row r="27" spans="2:15" ht="15" customHeight="1">
      <c r="B27" s="51" t="s">
        <v>60</v>
      </c>
      <c r="C27" s="44" t="s">
        <v>1</v>
      </c>
      <c r="E27" s="52" t="s">
        <v>112</v>
      </c>
      <c r="F27" s="53">
        <v>36404000</v>
      </c>
      <c r="G27" s="53">
        <v>4322000</v>
      </c>
      <c r="H27" s="53">
        <v>13666000</v>
      </c>
      <c r="I27" s="53">
        <v>0</v>
      </c>
      <c r="J27" s="53">
        <v>93105400</v>
      </c>
      <c r="K27" s="53">
        <v>24328000</v>
      </c>
      <c r="L27" s="53">
        <v>833812000</v>
      </c>
      <c r="M27" s="53">
        <v>0</v>
      </c>
      <c r="N27" s="53">
        <v>0</v>
      </c>
      <c r="O27" s="54">
        <f t="shared" si="2"/>
        <v>1005637400</v>
      </c>
    </row>
    <row r="28" spans="2:15" ht="15" customHeight="1">
      <c r="B28" s="51" t="s">
        <v>61</v>
      </c>
      <c r="C28" s="44" t="s">
        <v>1</v>
      </c>
      <c r="E28" s="52" t="s">
        <v>113</v>
      </c>
      <c r="F28" s="53">
        <v>84998000</v>
      </c>
      <c r="G28" s="53">
        <v>10573000</v>
      </c>
      <c r="H28" s="53">
        <v>461751000</v>
      </c>
      <c r="I28" s="53">
        <v>52500000000</v>
      </c>
      <c r="J28" s="53">
        <v>7807097000</v>
      </c>
      <c r="K28" s="53">
        <v>20300000</v>
      </c>
      <c r="L28" s="53">
        <v>280000000</v>
      </c>
      <c r="M28" s="53">
        <v>4077000000</v>
      </c>
      <c r="N28" s="53">
        <v>0</v>
      </c>
      <c r="O28" s="54">
        <f t="shared" si="2"/>
        <v>65241719000</v>
      </c>
    </row>
    <row r="29" spans="2:15" ht="15" customHeight="1">
      <c r="B29" s="51" t="s">
        <v>62</v>
      </c>
      <c r="C29" s="44" t="s">
        <v>1</v>
      </c>
      <c r="E29" s="52" t="s">
        <v>114</v>
      </c>
      <c r="F29" s="53">
        <v>103708000</v>
      </c>
      <c r="G29" s="53">
        <v>11399000</v>
      </c>
      <c r="H29" s="53">
        <v>22055000</v>
      </c>
      <c r="I29" s="53">
        <v>0</v>
      </c>
      <c r="J29" s="53">
        <v>686869000</v>
      </c>
      <c r="K29" s="53">
        <v>12550000</v>
      </c>
      <c r="L29" s="53">
        <v>0</v>
      </c>
      <c r="M29" s="53">
        <v>0</v>
      </c>
      <c r="N29" s="53">
        <v>0</v>
      </c>
      <c r="O29" s="54">
        <f t="shared" si="2"/>
        <v>836581000</v>
      </c>
    </row>
    <row r="30" spans="2:15" ht="15" customHeight="1">
      <c r="B30" s="51" t="s">
        <v>63</v>
      </c>
      <c r="C30" s="44" t="s">
        <v>1</v>
      </c>
      <c r="E30" s="52" t="s">
        <v>115</v>
      </c>
      <c r="F30" s="53">
        <v>183008000</v>
      </c>
      <c r="G30" s="53">
        <v>44430000</v>
      </c>
      <c r="H30" s="53">
        <v>30725000</v>
      </c>
      <c r="I30" s="53">
        <v>0</v>
      </c>
      <c r="J30" s="53">
        <v>1439000</v>
      </c>
      <c r="K30" s="53">
        <v>30000000</v>
      </c>
      <c r="L30" s="53">
        <v>0</v>
      </c>
      <c r="M30" s="53">
        <v>0</v>
      </c>
      <c r="N30" s="53">
        <v>0</v>
      </c>
      <c r="O30" s="54">
        <f t="shared" si="2"/>
        <v>289602000</v>
      </c>
    </row>
    <row r="31" spans="2:15" ht="15" customHeight="1">
      <c r="B31" s="51" t="s">
        <v>64</v>
      </c>
      <c r="C31" s="44" t="s">
        <v>1</v>
      </c>
      <c r="E31" s="52" t="s">
        <v>116</v>
      </c>
      <c r="F31" s="53">
        <v>101593000</v>
      </c>
      <c r="G31" s="53">
        <v>15830000</v>
      </c>
      <c r="H31" s="53">
        <v>23648000</v>
      </c>
      <c r="I31" s="53">
        <v>0</v>
      </c>
      <c r="J31" s="53">
        <v>786000</v>
      </c>
      <c r="K31" s="53">
        <v>5948000</v>
      </c>
      <c r="L31" s="53">
        <v>41857000</v>
      </c>
      <c r="M31" s="53">
        <v>0</v>
      </c>
      <c r="N31" s="53">
        <v>0</v>
      </c>
      <c r="O31" s="54">
        <f t="shared" si="2"/>
        <v>189662000</v>
      </c>
    </row>
    <row r="32" spans="2:15" ht="15" customHeight="1">
      <c r="B32" s="51" t="s">
        <v>65</v>
      </c>
      <c r="C32" s="44" t="s">
        <v>1</v>
      </c>
      <c r="E32" s="52" t="s">
        <v>117</v>
      </c>
      <c r="F32" s="53">
        <v>2814849000</v>
      </c>
      <c r="G32" s="53">
        <v>497049000</v>
      </c>
      <c r="H32" s="53">
        <v>94052000</v>
      </c>
      <c r="I32" s="53">
        <v>0</v>
      </c>
      <c r="J32" s="53">
        <v>5474000</v>
      </c>
      <c r="K32" s="53">
        <v>27000000</v>
      </c>
      <c r="L32" s="53">
        <v>0</v>
      </c>
      <c r="M32" s="53">
        <v>0</v>
      </c>
      <c r="N32" s="53">
        <v>0</v>
      </c>
      <c r="O32" s="54">
        <f t="shared" si="2"/>
        <v>3438424000</v>
      </c>
    </row>
    <row r="33" spans="2:15" ht="15" customHeight="1">
      <c r="B33" s="51" t="s">
        <v>66</v>
      </c>
      <c r="C33" s="44" t="s">
        <v>1</v>
      </c>
      <c r="E33" s="52" t="s">
        <v>118</v>
      </c>
      <c r="F33" s="53">
        <v>3661000</v>
      </c>
      <c r="G33" s="53">
        <v>691000</v>
      </c>
      <c r="H33" s="53">
        <v>2582000</v>
      </c>
      <c r="I33" s="53">
        <v>0</v>
      </c>
      <c r="J33" s="53">
        <v>35300</v>
      </c>
      <c r="K33" s="53">
        <v>4000000</v>
      </c>
      <c r="L33" s="53">
        <v>0</v>
      </c>
      <c r="M33" s="53">
        <v>0</v>
      </c>
      <c r="N33" s="53">
        <v>0</v>
      </c>
      <c r="O33" s="54">
        <f t="shared" si="2"/>
        <v>10969300</v>
      </c>
    </row>
    <row r="34" spans="2:15" ht="15" customHeight="1">
      <c r="B34" s="51" t="s">
        <v>67</v>
      </c>
      <c r="C34" s="44" t="s">
        <v>1</v>
      </c>
      <c r="E34" s="52" t="s">
        <v>119</v>
      </c>
      <c r="F34" s="53">
        <v>2995000</v>
      </c>
      <c r="G34" s="53">
        <v>379000</v>
      </c>
      <c r="H34" s="53">
        <v>1764000</v>
      </c>
      <c r="I34" s="53">
        <v>0</v>
      </c>
      <c r="J34" s="53">
        <v>10000</v>
      </c>
      <c r="K34" s="53">
        <v>3000000</v>
      </c>
      <c r="L34" s="53">
        <v>0</v>
      </c>
      <c r="M34" s="53">
        <v>0</v>
      </c>
      <c r="N34" s="53">
        <v>0</v>
      </c>
      <c r="O34" s="54">
        <f t="shared" si="2"/>
        <v>8148000</v>
      </c>
    </row>
    <row r="35" spans="2:15" ht="15" customHeight="1">
      <c r="B35" s="51" t="s">
        <v>68</v>
      </c>
      <c r="C35" s="44" t="s">
        <v>1</v>
      </c>
      <c r="E35" s="52" t="s">
        <v>120</v>
      </c>
      <c r="F35" s="53">
        <v>2295000</v>
      </c>
      <c r="G35" s="53">
        <v>305000</v>
      </c>
      <c r="H35" s="53">
        <v>2571000</v>
      </c>
      <c r="I35" s="53">
        <v>0</v>
      </c>
      <c r="J35" s="53">
        <v>12000</v>
      </c>
      <c r="K35" s="53">
        <v>1200000</v>
      </c>
      <c r="L35" s="53">
        <v>0</v>
      </c>
      <c r="M35" s="53">
        <v>0</v>
      </c>
      <c r="N35" s="53">
        <v>0</v>
      </c>
      <c r="O35" s="54">
        <f t="shared" si="2"/>
        <v>6383000</v>
      </c>
    </row>
    <row r="36" spans="2:15" ht="15" customHeight="1">
      <c r="B36" s="51" t="s">
        <v>69</v>
      </c>
      <c r="C36" s="44" t="s">
        <v>1</v>
      </c>
      <c r="E36" s="52" t="s">
        <v>121</v>
      </c>
      <c r="F36" s="53">
        <v>3928000</v>
      </c>
      <c r="G36" s="53">
        <v>476000</v>
      </c>
      <c r="H36" s="53">
        <v>3304000</v>
      </c>
      <c r="I36" s="53">
        <v>0</v>
      </c>
      <c r="J36" s="53">
        <v>22000</v>
      </c>
      <c r="K36" s="53">
        <v>15000000</v>
      </c>
      <c r="L36" s="53">
        <v>0</v>
      </c>
      <c r="M36" s="53">
        <v>0</v>
      </c>
      <c r="N36" s="53">
        <v>0</v>
      </c>
      <c r="O36" s="54">
        <f t="shared" si="2"/>
        <v>22730000</v>
      </c>
    </row>
    <row r="37" spans="2:15" ht="15" customHeight="1">
      <c r="B37" s="51" t="s">
        <v>70</v>
      </c>
      <c r="C37" s="44" t="s">
        <v>1</v>
      </c>
      <c r="E37" s="52" t="s">
        <v>122</v>
      </c>
      <c r="F37" s="53">
        <v>291844000</v>
      </c>
      <c r="G37" s="53">
        <v>50568000</v>
      </c>
      <c r="H37" s="53">
        <v>536094000</v>
      </c>
      <c r="I37" s="53">
        <v>0</v>
      </c>
      <c r="J37" s="53">
        <v>2843839000</v>
      </c>
      <c r="K37" s="53">
        <v>92000000</v>
      </c>
      <c r="L37" s="53">
        <v>0</v>
      </c>
      <c r="M37" s="53">
        <v>0</v>
      </c>
      <c r="N37" s="53">
        <v>0</v>
      </c>
      <c r="O37" s="54">
        <f t="shared" si="2"/>
        <v>3814345000</v>
      </c>
    </row>
    <row r="38" spans="2:15" ht="15" customHeight="1">
      <c r="B38" s="51" t="s">
        <v>71</v>
      </c>
      <c r="C38" s="44" t="s">
        <v>1</v>
      </c>
      <c r="E38" s="52" t="s">
        <v>123</v>
      </c>
      <c r="F38" s="53">
        <v>6746000</v>
      </c>
      <c r="G38" s="53">
        <v>803000</v>
      </c>
      <c r="H38" s="53">
        <v>17429000</v>
      </c>
      <c r="I38" s="53">
        <v>0</v>
      </c>
      <c r="J38" s="53">
        <v>636000</v>
      </c>
      <c r="K38" s="53">
        <v>4500000</v>
      </c>
      <c r="L38" s="53">
        <v>2645000</v>
      </c>
      <c r="M38" s="53">
        <v>0</v>
      </c>
      <c r="N38" s="53">
        <v>0</v>
      </c>
      <c r="O38" s="54">
        <f t="shared" si="2"/>
        <v>32759000</v>
      </c>
    </row>
    <row r="39" spans="2:15" ht="15" customHeight="1">
      <c r="B39" s="51" t="s">
        <v>72</v>
      </c>
      <c r="C39" s="44" t="s">
        <v>1</v>
      </c>
      <c r="E39" s="52" t="s">
        <v>124</v>
      </c>
      <c r="F39" s="53">
        <v>6122000</v>
      </c>
      <c r="G39" s="53">
        <v>1204000</v>
      </c>
      <c r="H39" s="53">
        <v>34876000</v>
      </c>
      <c r="I39" s="53">
        <v>0</v>
      </c>
      <c r="J39" s="53">
        <v>237209000</v>
      </c>
      <c r="K39" s="53">
        <v>320500000</v>
      </c>
      <c r="L39" s="53">
        <v>1553000</v>
      </c>
      <c r="M39" s="53">
        <v>106426000</v>
      </c>
      <c r="N39" s="53">
        <v>0</v>
      </c>
      <c r="O39" s="54">
        <f t="shared" si="2"/>
        <v>707890000</v>
      </c>
    </row>
    <row r="40" spans="2:15" ht="15" customHeight="1">
      <c r="B40" s="51" t="s">
        <v>20</v>
      </c>
      <c r="C40" s="44" t="s">
        <v>1</v>
      </c>
      <c r="E40" s="52" t="s">
        <v>126</v>
      </c>
      <c r="F40" s="53">
        <v>3052600000</v>
      </c>
      <c r="G40" s="53">
        <v>476329000</v>
      </c>
      <c r="H40" s="53">
        <v>699274000</v>
      </c>
      <c r="I40" s="53">
        <v>0</v>
      </c>
      <c r="J40" s="53">
        <v>102965000</v>
      </c>
      <c r="K40" s="53">
        <v>223200000</v>
      </c>
      <c r="L40" s="53">
        <v>559000000</v>
      </c>
      <c r="M40" s="53">
        <v>0</v>
      </c>
      <c r="N40" s="53">
        <v>0</v>
      </c>
      <c r="O40" s="54">
        <f t="shared" si="2"/>
        <v>5113368000</v>
      </c>
    </row>
    <row r="41" spans="2:15" ht="15" customHeight="1">
      <c r="B41" s="51" t="s">
        <v>21</v>
      </c>
      <c r="C41" s="44" t="s">
        <v>1</v>
      </c>
      <c r="E41" s="52" t="s">
        <v>127</v>
      </c>
      <c r="F41" s="53">
        <v>8129880000</v>
      </c>
      <c r="G41" s="53">
        <v>1567097000</v>
      </c>
      <c r="H41" s="53">
        <v>8134991214</v>
      </c>
      <c r="I41" s="53">
        <v>0</v>
      </c>
      <c r="J41" s="53">
        <v>207770000</v>
      </c>
      <c r="K41" s="53">
        <v>71500000</v>
      </c>
      <c r="L41" s="53">
        <v>0</v>
      </c>
      <c r="M41" s="53">
        <v>0</v>
      </c>
      <c r="N41" s="53">
        <v>0</v>
      </c>
      <c r="O41" s="54">
        <f t="shared" si="2"/>
        <v>18111238214</v>
      </c>
    </row>
    <row r="42" spans="2:15" ht="15" customHeight="1">
      <c r="B42" s="51" t="s">
        <v>74</v>
      </c>
      <c r="C42" s="44" t="s">
        <v>1</v>
      </c>
      <c r="E42" s="52" t="s">
        <v>128</v>
      </c>
      <c r="F42" s="53">
        <v>1366904000</v>
      </c>
      <c r="G42" s="53">
        <v>112897000</v>
      </c>
      <c r="H42" s="53">
        <v>254992000</v>
      </c>
      <c r="I42" s="53">
        <v>0</v>
      </c>
      <c r="J42" s="53">
        <v>706388000</v>
      </c>
      <c r="K42" s="53">
        <v>160130000</v>
      </c>
      <c r="L42" s="53">
        <v>93692000</v>
      </c>
      <c r="M42" s="53">
        <v>0</v>
      </c>
      <c r="N42" s="53">
        <v>0</v>
      </c>
      <c r="O42" s="54">
        <f t="shared" si="2"/>
        <v>2695003000</v>
      </c>
    </row>
    <row r="43" spans="2:15" ht="15" customHeight="1">
      <c r="B43" s="51" t="s">
        <v>75</v>
      </c>
      <c r="C43" s="44" t="s">
        <v>1</v>
      </c>
      <c r="E43" s="52" t="s">
        <v>129</v>
      </c>
      <c r="F43" s="53">
        <v>2758935000</v>
      </c>
      <c r="G43" s="53">
        <v>428022000</v>
      </c>
      <c r="H43" s="53">
        <v>1532813100</v>
      </c>
      <c r="I43" s="53">
        <v>0</v>
      </c>
      <c r="J43" s="53">
        <v>3186000</v>
      </c>
      <c r="K43" s="53">
        <v>168159000</v>
      </c>
      <c r="L43" s="53">
        <v>0</v>
      </c>
      <c r="M43" s="53">
        <v>0</v>
      </c>
      <c r="N43" s="53">
        <v>0</v>
      </c>
      <c r="O43" s="54">
        <f t="shared" si="2"/>
        <v>4891115100</v>
      </c>
    </row>
    <row r="44" spans="2:15" ht="15" customHeight="1">
      <c r="B44" s="51" t="s">
        <v>76</v>
      </c>
      <c r="C44" s="44" t="s">
        <v>1</v>
      </c>
      <c r="E44" s="52" t="s">
        <v>130</v>
      </c>
      <c r="F44" s="53">
        <v>8240078000</v>
      </c>
      <c r="G44" s="53">
        <v>1790342000</v>
      </c>
      <c r="H44" s="53">
        <v>952620400</v>
      </c>
      <c r="I44" s="53">
        <v>0</v>
      </c>
      <c r="J44" s="53">
        <v>2817000</v>
      </c>
      <c r="K44" s="53">
        <v>393000000</v>
      </c>
      <c r="L44" s="53">
        <v>0</v>
      </c>
      <c r="M44" s="53">
        <v>0</v>
      </c>
      <c r="N44" s="53">
        <v>0</v>
      </c>
      <c r="O44" s="54">
        <f t="shared" si="2"/>
        <v>11378857400</v>
      </c>
    </row>
    <row r="45" spans="2:15" ht="15" customHeight="1">
      <c r="B45" s="51" t="s">
        <v>77</v>
      </c>
      <c r="C45" s="44" t="s">
        <v>1</v>
      </c>
      <c r="E45" s="52" t="s">
        <v>131</v>
      </c>
      <c r="F45" s="53">
        <v>126949000</v>
      </c>
      <c r="G45" s="53">
        <v>23720000</v>
      </c>
      <c r="H45" s="53">
        <v>129278800</v>
      </c>
      <c r="I45" s="53">
        <v>0</v>
      </c>
      <c r="J45" s="53">
        <v>3315000</v>
      </c>
      <c r="K45" s="53">
        <v>55500000</v>
      </c>
      <c r="L45" s="53">
        <v>0</v>
      </c>
      <c r="M45" s="53">
        <v>0</v>
      </c>
      <c r="N45" s="53">
        <v>0</v>
      </c>
      <c r="O45" s="54">
        <f t="shared" si="2"/>
        <v>338762800</v>
      </c>
    </row>
    <row r="46" spans="2:15" ht="15" customHeight="1">
      <c r="B46" s="51" t="s">
        <v>78</v>
      </c>
      <c r="C46" s="44" t="s">
        <v>1</v>
      </c>
      <c r="E46" s="52" t="s">
        <v>125</v>
      </c>
      <c r="F46" s="53">
        <v>700000</v>
      </c>
      <c r="G46" s="53">
        <v>24000</v>
      </c>
      <c r="H46" s="53">
        <v>12636000</v>
      </c>
      <c r="I46" s="53">
        <v>0</v>
      </c>
      <c r="J46" s="53">
        <v>0</v>
      </c>
      <c r="K46" s="53">
        <v>2000000</v>
      </c>
      <c r="L46" s="53">
        <v>0</v>
      </c>
      <c r="M46" s="53">
        <v>0</v>
      </c>
      <c r="N46" s="53">
        <v>0</v>
      </c>
      <c r="O46" s="54">
        <f t="shared" si="2"/>
        <v>15360000</v>
      </c>
    </row>
    <row r="47" spans="2:15" ht="15" customHeight="1">
      <c r="B47" s="51" t="s">
        <v>79</v>
      </c>
      <c r="C47" s="44" t="s">
        <v>1</v>
      </c>
      <c r="E47" s="52" t="s">
        <v>132</v>
      </c>
      <c r="F47" s="53">
        <v>458521000</v>
      </c>
      <c r="G47" s="53">
        <v>37645000</v>
      </c>
      <c r="H47" s="53">
        <v>184651500</v>
      </c>
      <c r="I47" s="53">
        <v>0</v>
      </c>
      <c r="J47" s="53">
        <v>332503000</v>
      </c>
      <c r="K47" s="53">
        <v>300600000</v>
      </c>
      <c r="L47" s="53">
        <v>0</v>
      </c>
      <c r="M47" s="53">
        <v>501000</v>
      </c>
      <c r="N47" s="53">
        <v>0</v>
      </c>
      <c r="O47" s="54">
        <f t="shared" si="2"/>
        <v>1314421500</v>
      </c>
    </row>
    <row r="48" spans="2:15" ht="15" customHeight="1">
      <c r="B48" s="51" t="s">
        <v>80</v>
      </c>
      <c r="C48" s="44" t="s">
        <v>1</v>
      </c>
      <c r="E48" s="52" t="s">
        <v>133</v>
      </c>
      <c r="F48" s="53">
        <v>757019000</v>
      </c>
      <c r="G48" s="53">
        <v>128126000</v>
      </c>
      <c r="H48" s="53">
        <v>369643400</v>
      </c>
      <c r="I48" s="53">
        <v>0</v>
      </c>
      <c r="J48" s="53">
        <v>71546938813</v>
      </c>
      <c r="K48" s="53">
        <v>170000000</v>
      </c>
      <c r="L48" s="53">
        <v>3391906000</v>
      </c>
      <c r="M48" s="53">
        <v>0</v>
      </c>
      <c r="N48" s="53">
        <v>1706288165</v>
      </c>
      <c r="O48" s="54">
        <f t="shared" si="2"/>
        <v>78069921378</v>
      </c>
    </row>
    <row r="49" spans="2:15" ht="15" customHeight="1">
      <c r="B49" s="51" t="s">
        <v>81</v>
      </c>
      <c r="C49" s="44" t="s">
        <v>1</v>
      </c>
      <c r="E49" s="52" t="s">
        <v>134</v>
      </c>
      <c r="F49" s="53">
        <v>1428543000</v>
      </c>
      <c r="G49" s="53">
        <v>222640000</v>
      </c>
      <c r="H49" s="53">
        <v>210762000</v>
      </c>
      <c r="I49" s="53">
        <v>0</v>
      </c>
      <c r="J49" s="53">
        <v>10508000</v>
      </c>
      <c r="K49" s="53">
        <v>85000000</v>
      </c>
      <c r="L49" s="53">
        <v>0</v>
      </c>
      <c r="M49" s="53">
        <v>0</v>
      </c>
      <c r="N49" s="53">
        <v>0</v>
      </c>
      <c r="O49" s="54">
        <f t="shared" si="2"/>
        <v>1957453000</v>
      </c>
    </row>
    <row r="50" spans="2:15" ht="15" customHeight="1">
      <c r="B50" s="51" t="s">
        <v>82</v>
      </c>
      <c r="C50" s="44" t="s">
        <v>1</v>
      </c>
      <c r="E50" s="52" t="s">
        <v>135</v>
      </c>
      <c r="F50" s="53">
        <v>26637427000</v>
      </c>
      <c r="G50" s="53">
        <v>4194993000</v>
      </c>
      <c r="H50" s="53">
        <v>2754569000</v>
      </c>
      <c r="I50" s="53">
        <v>0</v>
      </c>
      <c r="J50" s="53">
        <v>1155704000</v>
      </c>
      <c r="K50" s="53">
        <v>2133162000</v>
      </c>
      <c r="L50" s="53">
        <v>366954000</v>
      </c>
      <c r="M50" s="53">
        <v>0</v>
      </c>
      <c r="N50" s="53">
        <v>0</v>
      </c>
      <c r="O50" s="54">
        <f t="shared" si="2"/>
        <v>37242809000</v>
      </c>
    </row>
    <row r="51" spans="2:15" ht="15" customHeight="1">
      <c r="B51" s="51" t="s">
        <v>83</v>
      </c>
      <c r="C51" s="44" t="s">
        <v>1</v>
      </c>
      <c r="E51" s="52" t="s">
        <v>136</v>
      </c>
      <c r="F51" s="53">
        <v>392269000</v>
      </c>
      <c r="G51" s="53">
        <v>69577000</v>
      </c>
      <c r="H51" s="53">
        <v>31621000</v>
      </c>
      <c r="I51" s="53">
        <v>0</v>
      </c>
      <c r="J51" s="53">
        <v>4243000</v>
      </c>
      <c r="K51" s="53">
        <v>135769000</v>
      </c>
      <c r="L51" s="53">
        <v>12000000</v>
      </c>
      <c r="M51" s="53">
        <v>9000000</v>
      </c>
      <c r="N51" s="53">
        <v>0</v>
      </c>
      <c r="O51" s="54">
        <f t="shared" si="2"/>
        <v>654479000</v>
      </c>
    </row>
    <row r="52" spans="2:15" ht="15" customHeight="1">
      <c r="B52" s="51" t="s">
        <v>84</v>
      </c>
      <c r="C52" s="44" t="s">
        <v>1</v>
      </c>
      <c r="E52" s="52" t="s">
        <v>137</v>
      </c>
      <c r="F52" s="53">
        <v>356718000</v>
      </c>
      <c r="G52" s="53">
        <v>79234000</v>
      </c>
      <c r="H52" s="53">
        <v>17467000</v>
      </c>
      <c r="I52" s="53">
        <v>0</v>
      </c>
      <c r="J52" s="53">
        <v>2637000</v>
      </c>
      <c r="K52" s="53">
        <v>170000000</v>
      </c>
      <c r="L52" s="53">
        <v>0</v>
      </c>
      <c r="M52" s="53">
        <v>0</v>
      </c>
      <c r="N52" s="53">
        <v>0</v>
      </c>
      <c r="O52" s="54">
        <f t="shared" si="2"/>
        <v>626056000</v>
      </c>
    </row>
    <row r="53" spans="2:15" ht="15" customHeight="1">
      <c r="B53" s="51" t="s">
        <v>85</v>
      </c>
      <c r="C53" s="44" t="s">
        <v>1</v>
      </c>
      <c r="E53" s="52" t="s">
        <v>138</v>
      </c>
      <c r="F53" s="53">
        <v>6633524000</v>
      </c>
      <c r="G53" s="53">
        <v>1489713000</v>
      </c>
      <c r="H53" s="53">
        <v>9169655549</v>
      </c>
      <c r="I53" s="53">
        <v>0</v>
      </c>
      <c r="J53" s="53">
        <v>12693000</v>
      </c>
      <c r="K53" s="53">
        <v>1216000000</v>
      </c>
      <c r="L53" s="53">
        <v>1958000</v>
      </c>
      <c r="M53" s="53">
        <v>0</v>
      </c>
      <c r="N53" s="53">
        <v>0</v>
      </c>
      <c r="O53" s="54">
        <f t="shared" si="2"/>
        <v>18523543549</v>
      </c>
    </row>
    <row r="54" spans="2:15" ht="15" customHeight="1">
      <c r="B54" s="51" t="s">
        <v>86</v>
      </c>
      <c r="C54" s="44" t="s">
        <v>1</v>
      </c>
      <c r="E54" s="52" t="s">
        <v>139</v>
      </c>
      <c r="F54" s="53">
        <v>69054000</v>
      </c>
      <c r="G54" s="53">
        <v>13992000</v>
      </c>
      <c r="H54" s="53">
        <v>20808000</v>
      </c>
      <c r="I54" s="53">
        <v>0</v>
      </c>
      <c r="J54" s="53">
        <v>2298959000</v>
      </c>
      <c r="K54" s="53">
        <v>2017700000</v>
      </c>
      <c r="L54" s="53">
        <v>3335456600</v>
      </c>
      <c r="M54" s="53">
        <v>0</v>
      </c>
      <c r="N54" s="53">
        <v>0</v>
      </c>
      <c r="O54" s="54">
        <f t="shared" si="2"/>
        <v>7755969600</v>
      </c>
    </row>
    <row r="55" spans="2:15" ht="15" customHeight="1">
      <c r="B55" s="51" t="s">
        <v>87</v>
      </c>
      <c r="C55" s="44" t="s">
        <v>1</v>
      </c>
      <c r="E55" s="52" t="s">
        <v>140</v>
      </c>
      <c r="F55" s="53">
        <v>49654000</v>
      </c>
      <c r="G55" s="53">
        <v>7669000</v>
      </c>
      <c r="H55" s="53">
        <v>6107000</v>
      </c>
      <c r="I55" s="53">
        <v>0</v>
      </c>
      <c r="J55" s="53">
        <v>970000</v>
      </c>
      <c r="K55" s="53">
        <v>55000000</v>
      </c>
      <c r="L55" s="53">
        <v>0</v>
      </c>
      <c r="M55" s="53">
        <v>0</v>
      </c>
      <c r="N55" s="53">
        <v>0</v>
      </c>
      <c r="O55" s="54">
        <f t="shared" si="2"/>
        <v>119400000</v>
      </c>
    </row>
    <row r="56" spans="2:15" ht="15" customHeight="1">
      <c r="B56" s="51" t="s">
        <v>88</v>
      </c>
      <c r="C56" s="44" t="s">
        <v>1</v>
      </c>
      <c r="E56" s="52" t="s">
        <v>141</v>
      </c>
      <c r="F56" s="53">
        <v>1505620000</v>
      </c>
      <c r="G56" s="53">
        <v>287725000</v>
      </c>
      <c r="H56" s="53">
        <v>144826000</v>
      </c>
      <c r="I56" s="53">
        <v>0</v>
      </c>
      <c r="J56" s="53">
        <v>6439448000</v>
      </c>
      <c r="K56" s="53">
        <v>233390000</v>
      </c>
      <c r="L56" s="53">
        <v>131800000</v>
      </c>
      <c r="M56" s="53">
        <v>154574000</v>
      </c>
      <c r="N56" s="53">
        <v>0</v>
      </c>
      <c r="O56" s="54">
        <f t="shared" si="2"/>
        <v>8897383000</v>
      </c>
    </row>
    <row r="57" spans="2:15" ht="15" customHeight="1">
      <c r="B57" s="51" t="s">
        <v>89</v>
      </c>
      <c r="C57" s="44" t="s">
        <v>1</v>
      </c>
      <c r="E57" s="52" t="s">
        <v>142</v>
      </c>
      <c r="F57" s="53">
        <v>30499000</v>
      </c>
      <c r="G57" s="53">
        <v>5736000</v>
      </c>
      <c r="H57" s="53">
        <v>3125000</v>
      </c>
      <c r="I57" s="53">
        <v>0</v>
      </c>
      <c r="J57" s="53">
        <v>186000</v>
      </c>
      <c r="K57" s="53">
        <v>317250000</v>
      </c>
      <c r="L57" s="53">
        <v>0</v>
      </c>
      <c r="M57" s="53">
        <v>0</v>
      </c>
      <c r="N57" s="53">
        <v>0</v>
      </c>
      <c r="O57" s="54">
        <f t="shared" si="2"/>
        <v>356796000</v>
      </c>
    </row>
    <row r="58" spans="2:15" ht="15" customHeight="1">
      <c r="B58" s="51" t="s">
        <v>90</v>
      </c>
      <c r="C58" s="44" t="s">
        <v>1</v>
      </c>
      <c r="E58" s="52" t="s">
        <v>143</v>
      </c>
      <c r="F58" s="53">
        <v>97341000</v>
      </c>
      <c r="G58" s="53">
        <v>15808000</v>
      </c>
      <c r="H58" s="53">
        <v>21620000</v>
      </c>
      <c r="I58" s="53">
        <v>0</v>
      </c>
      <c r="J58" s="53">
        <v>39307854000</v>
      </c>
      <c r="K58" s="53">
        <v>5340000</v>
      </c>
      <c r="L58" s="53">
        <v>85500000</v>
      </c>
      <c r="M58" s="53">
        <v>0</v>
      </c>
      <c r="N58" s="53">
        <v>0</v>
      </c>
      <c r="O58" s="54">
        <f t="shared" si="2"/>
        <v>39533463000</v>
      </c>
    </row>
    <row r="59" spans="2:15" ht="15" customHeight="1">
      <c r="B59" s="51" t="s">
        <v>92</v>
      </c>
      <c r="C59" s="44" t="s">
        <v>1</v>
      </c>
      <c r="E59" s="52" t="s">
        <v>144</v>
      </c>
      <c r="F59" s="53">
        <v>118068000</v>
      </c>
      <c r="G59" s="53">
        <v>19780000</v>
      </c>
      <c r="H59" s="53">
        <v>25203000</v>
      </c>
      <c r="I59" s="53">
        <v>0</v>
      </c>
      <c r="J59" s="53">
        <v>258728000</v>
      </c>
      <c r="K59" s="53">
        <v>30000000</v>
      </c>
      <c r="L59" s="53">
        <v>109340000</v>
      </c>
      <c r="M59" s="53">
        <v>175848000</v>
      </c>
      <c r="N59" s="53">
        <v>0</v>
      </c>
      <c r="O59" s="54">
        <f t="shared" si="2"/>
        <v>736967000</v>
      </c>
    </row>
    <row r="60" spans="2:15" ht="15" customHeight="1">
      <c r="B60" s="51" t="s">
        <v>93</v>
      </c>
      <c r="C60" s="44" t="s">
        <v>1</v>
      </c>
      <c r="E60" s="52" t="s">
        <v>145</v>
      </c>
      <c r="F60" s="53">
        <v>23729000</v>
      </c>
      <c r="G60" s="53">
        <v>4433000</v>
      </c>
      <c r="H60" s="53">
        <v>19830000</v>
      </c>
      <c r="I60" s="53">
        <v>0</v>
      </c>
      <c r="J60" s="53">
        <v>214474100</v>
      </c>
      <c r="K60" s="53">
        <v>10964000</v>
      </c>
      <c r="L60" s="53">
        <v>166740000</v>
      </c>
      <c r="M60" s="53">
        <v>42891000</v>
      </c>
      <c r="N60" s="53">
        <v>0</v>
      </c>
      <c r="O60" s="54">
        <f t="shared" si="2"/>
        <v>483061100</v>
      </c>
    </row>
    <row r="61" spans="2:15" ht="15" customHeight="1">
      <c r="B61" s="51" t="s">
        <v>94</v>
      </c>
      <c r="C61" s="44" t="s">
        <v>1</v>
      </c>
      <c r="E61" s="52" t="s">
        <v>146</v>
      </c>
      <c r="F61" s="53">
        <v>3854000</v>
      </c>
      <c r="G61" s="53">
        <v>719000</v>
      </c>
      <c r="H61" s="53">
        <v>1590000</v>
      </c>
      <c r="I61" s="53">
        <v>0</v>
      </c>
      <c r="J61" s="53">
        <v>46500</v>
      </c>
      <c r="K61" s="53">
        <v>230000</v>
      </c>
      <c r="L61" s="53">
        <v>0</v>
      </c>
      <c r="M61" s="53">
        <v>0</v>
      </c>
      <c r="N61" s="53">
        <v>0</v>
      </c>
      <c r="O61" s="54">
        <f t="shared" si="2"/>
        <v>6439500</v>
      </c>
    </row>
    <row r="62" spans="2:15" ht="15" customHeight="1">
      <c r="B62" s="51" t="s">
        <v>95</v>
      </c>
      <c r="C62" s="44" t="s">
        <v>1</v>
      </c>
      <c r="E62" s="52" t="s">
        <v>147</v>
      </c>
      <c r="F62" s="53">
        <v>392518000</v>
      </c>
      <c r="G62" s="53">
        <v>65392000</v>
      </c>
      <c r="H62" s="53">
        <v>227721000</v>
      </c>
      <c r="I62" s="53">
        <v>0</v>
      </c>
      <c r="J62" s="53">
        <v>545397150</v>
      </c>
      <c r="K62" s="53">
        <v>221883000</v>
      </c>
      <c r="L62" s="53">
        <v>153803000</v>
      </c>
      <c r="M62" s="53">
        <v>11140000</v>
      </c>
      <c r="N62" s="53">
        <v>0</v>
      </c>
      <c r="O62" s="54">
        <f t="shared" si="2"/>
        <v>1617854150</v>
      </c>
    </row>
    <row r="63" spans="2:15" ht="15" customHeight="1">
      <c r="B63" s="51" t="s">
        <v>96</v>
      </c>
      <c r="C63" s="44" t="s">
        <v>1</v>
      </c>
      <c r="E63" s="52" t="s">
        <v>148</v>
      </c>
      <c r="F63" s="53">
        <v>326928000</v>
      </c>
      <c r="G63" s="53">
        <v>69604000</v>
      </c>
      <c r="H63" s="53">
        <v>38146000</v>
      </c>
      <c r="I63" s="53">
        <v>0</v>
      </c>
      <c r="J63" s="53">
        <v>702141000</v>
      </c>
      <c r="K63" s="53">
        <v>300000000</v>
      </c>
      <c r="L63" s="53">
        <v>254015000</v>
      </c>
      <c r="M63" s="53">
        <v>55913000</v>
      </c>
      <c r="N63" s="53">
        <v>0</v>
      </c>
      <c r="O63" s="54">
        <f t="shared" si="2"/>
        <v>1746747000</v>
      </c>
    </row>
    <row r="64" spans="2:15" ht="15" customHeight="1">
      <c r="B64" s="51" t="s">
        <v>97</v>
      </c>
      <c r="C64" s="44" t="s">
        <v>1</v>
      </c>
      <c r="E64" s="52" t="s">
        <v>149</v>
      </c>
      <c r="F64" s="53">
        <v>79119000</v>
      </c>
      <c r="G64" s="53">
        <v>16954000</v>
      </c>
      <c r="H64" s="53">
        <v>12012000</v>
      </c>
      <c r="I64" s="53">
        <v>0</v>
      </c>
      <c r="J64" s="53">
        <v>17094000</v>
      </c>
      <c r="K64" s="53">
        <v>19000000</v>
      </c>
      <c r="L64" s="53">
        <v>0</v>
      </c>
      <c r="M64" s="53">
        <v>0</v>
      </c>
      <c r="N64" s="53">
        <v>0</v>
      </c>
      <c r="O64" s="54">
        <f t="shared" si="2"/>
        <v>144179000</v>
      </c>
    </row>
    <row r="65" spans="2:15" ht="15" customHeight="1" thickBot="1">
      <c r="B65" s="51" t="s">
        <v>98</v>
      </c>
      <c r="C65" s="44" t="s">
        <v>1</v>
      </c>
      <c r="E65" s="52" t="s">
        <v>150</v>
      </c>
      <c r="F65" s="53">
        <v>1045578000</v>
      </c>
      <c r="G65" s="53">
        <v>199555000</v>
      </c>
      <c r="H65" s="53">
        <v>207145000</v>
      </c>
      <c r="I65" s="53">
        <v>0</v>
      </c>
      <c r="J65" s="53">
        <v>1223000</v>
      </c>
      <c r="K65" s="53">
        <v>6718665000</v>
      </c>
      <c r="L65" s="53">
        <v>47567000</v>
      </c>
      <c r="M65" s="53">
        <v>0</v>
      </c>
      <c r="N65" s="53">
        <v>0</v>
      </c>
      <c r="O65" s="55">
        <f t="shared" si="2"/>
        <v>8219733000</v>
      </c>
    </row>
    <row r="66" spans="1:15" ht="19.5" customHeight="1" hidden="1">
      <c r="A66" s="41" t="s">
        <v>37</v>
      </c>
      <c r="B66" s="51" t="s">
        <v>1</v>
      </c>
      <c r="E66" s="56" t="s">
        <v>1</v>
      </c>
      <c r="F66" s="57" t="s">
        <v>1</v>
      </c>
      <c r="G66" s="57" t="s">
        <v>1</v>
      </c>
      <c r="H66" s="57" t="s">
        <v>1</v>
      </c>
      <c r="I66" s="57" t="s">
        <v>1</v>
      </c>
      <c r="J66" s="57" t="s">
        <v>1</v>
      </c>
      <c r="K66" s="57" t="s">
        <v>1</v>
      </c>
      <c r="L66" s="57" t="s">
        <v>1</v>
      </c>
      <c r="M66" s="57" t="s">
        <v>1</v>
      </c>
      <c r="N66" s="57" t="s">
        <v>1</v>
      </c>
      <c r="O66" s="58">
        <f>SUM($F$66:$N$66)</f>
        <v>0</v>
      </c>
    </row>
    <row r="67" spans="1:15" ht="24.75" customHeight="1" thickBot="1">
      <c r="A67" s="59" t="s">
        <v>5</v>
      </c>
      <c r="E67" s="60" t="s">
        <v>1</v>
      </c>
      <c r="F67" s="61" t="s">
        <v>1</v>
      </c>
      <c r="G67" s="61" t="s">
        <v>1</v>
      </c>
      <c r="H67" s="61" t="s">
        <v>1</v>
      </c>
      <c r="I67" s="61" t="s">
        <v>1</v>
      </c>
      <c r="J67" s="61" t="s">
        <v>1</v>
      </c>
      <c r="K67" s="61" t="s">
        <v>1</v>
      </c>
      <c r="L67" s="61" t="s">
        <v>1</v>
      </c>
      <c r="M67" s="61" t="s">
        <v>1</v>
      </c>
      <c r="N67" s="61" t="s">
        <v>1</v>
      </c>
      <c r="O67" s="62" t="s">
        <v>1</v>
      </c>
    </row>
    <row r="68" spans="1:15" ht="22.5" customHeight="1" thickBot="1">
      <c r="A68" s="59" t="s">
        <v>1</v>
      </c>
      <c r="B68" s="63" t="s">
        <v>155</v>
      </c>
      <c r="E68" s="64" t="s">
        <v>39</v>
      </c>
      <c r="F68" s="65">
        <v>68820604190</v>
      </c>
      <c r="G68" s="65">
        <v>12098621020</v>
      </c>
      <c r="H68" s="65">
        <v>27072905915</v>
      </c>
      <c r="I68" s="65">
        <v>52500000000</v>
      </c>
      <c r="J68" s="65">
        <v>139072964460</v>
      </c>
      <c r="K68" s="65">
        <v>16089714000</v>
      </c>
      <c r="L68" s="65">
        <v>11184323600</v>
      </c>
      <c r="M68" s="65">
        <v>4633293000</v>
      </c>
      <c r="N68" s="65">
        <v>1706288165</v>
      </c>
      <c r="O68" s="50">
        <f>SUM($F$68:$N$68)</f>
        <v>333178714350</v>
      </c>
    </row>
    <row r="69" spans="1:15" ht="22.5" customHeight="1" thickBot="1">
      <c r="A69" s="59" t="s">
        <v>1</v>
      </c>
      <c r="B69" s="63" t="s">
        <v>156</v>
      </c>
      <c r="E69" s="64" t="s">
        <v>41</v>
      </c>
      <c r="F69" s="65">
        <v>9048674000</v>
      </c>
      <c r="G69" s="65">
        <v>1622833000</v>
      </c>
      <c r="H69" s="65">
        <v>4383090000</v>
      </c>
      <c r="I69" s="65">
        <v>0</v>
      </c>
      <c r="J69" s="65">
        <v>1947897250</v>
      </c>
      <c r="K69" s="65">
        <v>8058779000</v>
      </c>
      <c r="L69" s="65">
        <v>1113798000</v>
      </c>
      <c r="M69" s="65">
        <v>2160041000</v>
      </c>
      <c r="N69" s="65">
        <v>0</v>
      </c>
      <c r="O69" s="50">
        <f>SUM($F$69:$N$69)</f>
        <v>28335112250</v>
      </c>
    </row>
    <row r="70" spans="1:15" ht="22.5" customHeight="1" thickBot="1">
      <c r="A70" s="59" t="s">
        <v>1</v>
      </c>
      <c r="B70" s="63" t="s">
        <v>42</v>
      </c>
      <c r="E70" s="64" t="s">
        <v>43</v>
      </c>
      <c r="F70" s="65">
        <v>294813325</v>
      </c>
      <c r="G70" s="65">
        <v>27166300</v>
      </c>
      <c r="H70" s="65">
        <v>262180225</v>
      </c>
      <c r="I70" s="65">
        <v>35000</v>
      </c>
      <c r="J70" s="65">
        <v>1302104250</v>
      </c>
      <c r="K70" s="65">
        <v>121650100</v>
      </c>
      <c r="L70" s="65">
        <v>0</v>
      </c>
      <c r="M70" s="65">
        <v>0</v>
      </c>
      <c r="N70" s="65">
        <v>0</v>
      </c>
      <c r="O70" s="50">
        <f>SUM($F$70:$N$70)</f>
        <v>2007949200</v>
      </c>
    </row>
    <row r="71" spans="1:15" ht="22.5" customHeight="1" thickBot="1">
      <c r="A71" s="59" t="s">
        <v>5</v>
      </c>
      <c r="B71" s="63" t="s">
        <v>1</v>
      </c>
      <c r="E71" s="64" t="s">
        <v>44</v>
      </c>
      <c r="F71" s="65">
        <f aca="true" t="shared" si="3" ref="F71:N71">F70+F69+F68</f>
        <v>78164091515</v>
      </c>
      <c r="G71" s="65">
        <f t="shared" si="3"/>
        <v>13748620320</v>
      </c>
      <c r="H71" s="65">
        <f t="shared" si="3"/>
        <v>31718176140</v>
      </c>
      <c r="I71" s="65">
        <f t="shared" si="3"/>
        <v>52500035000</v>
      </c>
      <c r="J71" s="65">
        <f t="shared" si="3"/>
        <v>142322965960</v>
      </c>
      <c r="K71" s="65">
        <f t="shared" si="3"/>
        <v>24270143100</v>
      </c>
      <c r="L71" s="65">
        <f t="shared" si="3"/>
        <v>12298121600</v>
      </c>
      <c r="M71" s="65">
        <f t="shared" si="3"/>
        <v>6793334000</v>
      </c>
      <c r="N71" s="65">
        <f t="shared" si="3"/>
        <v>1706288165</v>
      </c>
      <c r="O71" s="50">
        <f>SUM($F$71:$N$71)</f>
        <v>363521775800</v>
      </c>
    </row>
    <row r="72" spans="1:15" ht="22.5" customHeight="1" thickBot="1">
      <c r="A72" s="36" t="s">
        <v>45</v>
      </c>
      <c r="B72" s="51" t="s">
        <v>1</v>
      </c>
      <c r="E72" s="64" t="s">
        <v>157</v>
      </c>
      <c r="F72" s="65">
        <v>0</v>
      </c>
      <c r="G72" s="65">
        <v>0</v>
      </c>
      <c r="H72" s="65">
        <v>0</v>
      </c>
      <c r="I72" s="65">
        <v>0</v>
      </c>
      <c r="J72" s="65">
        <v>15219588360</v>
      </c>
      <c r="K72" s="65">
        <v>0</v>
      </c>
      <c r="L72" s="65">
        <v>7730327600</v>
      </c>
      <c r="M72" s="65">
        <v>0</v>
      </c>
      <c r="N72" s="65">
        <v>0</v>
      </c>
      <c r="O72" s="50">
        <f>SUM($F$72:$N$72)</f>
        <v>22949915960</v>
      </c>
    </row>
    <row r="73" spans="1:15" ht="22.5" customHeight="1" thickBot="1">
      <c r="A73" s="36" t="s">
        <v>47</v>
      </c>
      <c r="B73" s="51" t="s">
        <v>1</v>
      </c>
      <c r="E73" s="64" t="s">
        <v>48</v>
      </c>
      <c r="F73" s="65">
        <v>0</v>
      </c>
      <c r="G73" s="65">
        <v>0</v>
      </c>
      <c r="H73" s="65">
        <v>0</v>
      </c>
      <c r="I73" s="65">
        <v>0</v>
      </c>
      <c r="J73" s="65">
        <v>1254815600</v>
      </c>
      <c r="K73" s="65">
        <v>0</v>
      </c>
      <c r="L73" s="65">
        <v>0</v>
      </c>
      <c r="M73" s="65">
        <v>0</v>
      </c>
      <c r="N73" s="65">
        <v>0</v>
      </c>
      <c r="O73" s="50">
        <f>SUM($F$73:$N$73)</f>
        <v>1254815600</v>
      </c>
    </row>
    <row r="74" spans="1:15" ht="36" customHeight="1" thickBot="1">
      <c r="A74" s="36" t="s">
        <v>5</v>
      </c>
      <c r="B74" s="51" t="s">
        <v>1</v>
      </c>
      <c r="E74" s="66" t="s">
        <v>158</v>
      </c>
      <c r="F74" s="65">
        <f aca="true" t="shared" si="4" ref="F74:N74">F71-F72</f>
        <v>78164091515</v>
      </c>
      <c r="G74" s="65">
        <f t="shared" si="4"/>
        <v>13748620320</v>
      </c>
      <c r="H74" s="65">
        <f t="shared" si="4"/>
        <v>31718176140</v>
      </c>
      <c r="I74" s="65">
        <f t="shared" si="4"/>
        <v>52500035000</v>
      </c>
      <c r="J74" s="65">
        <f t="shared" si="4"/>
        <v>127103377600</v>
      </c>
      <c r="K74" s="65">
        <f t="shared" si="4"/>
        <v>24270143100</v>
      </c>
      <c r="L74" s="65">
        <f t="shared" si="4"/>
        <v>4567794000</v>
      </c>
      <c r="M74" s="65">
        <f t="shared" si="4"/>
        <v>6793334000</v>
      </c>
      <c r="N74" s="65">
        <f t="shared" si="4"/>
        <v>1706288165</v>
      </c>
      <c r="O74" s="50">
        <f>SUM($F$74:$N$74)</f>
        <v>340571859840</v>
      </c>
    </row>
    <row r="75" spans="1:15" ht="31.5" customHeight="1" thickBot="1">
      <c r="A75" s="63" t="s">
        <v>5</v>
      </c>
      <c r="B75" s="51" t="s">
        <v>1</v>
      </c>
      <c r="E75" s="66" t="s">
        <v>49</v>
      </c>
      <c r="F75" s="65">
        <f aca="true" t="shared" si="5" ref="F75:N75">F71-(F72+F73)</f>
        <v>78164091515</v>
      </c>
      <c r="G75" s="65">
        <f t="shared" si="5"/>
        <v>13748620320</v>
      </c>
      <c r="H75" s="65">
        <f t="shared" si="5"/>
        <v>31718176140</v>
      </c>
      <c r="I75" s="65">
        <f t="shared" si="5"/>
        <v>52500035000</v>
      </c>
      <c r="J75" s="65">
        <f t="shared" si="5"/>
        <v>125848562000</v>
      </c>
      <c r="K75" s="65">
        <f t="shared" si="5"/>
        <v>24270143100</v>
      </c>
      <c r="L75" s="65">
        <f t="shared" si="5"/>
        <v>4567794000</v>
      </c>
      <c r="M75" s="65">
        <f t="shared" si="5"/>
        <v>6793334000</v>
      </c>
      <c r="N75" s="65">
        <f t="shared" si="5"/>
        <v>1706288165</v>
      </c>
      <c r="O75" s="65">
        <f>SUM($F$75:$N$75)</f>
        <v>339317044240</v>
      </c>
    </row>
    <row r="76" ht="19.5" customHeight="1">
      <c r="O76" s="67" t="s">
        <v>1</v>
      </c>
    </row>
    <row r="82" ht="15">
      <c r="O82" s="68" t="s">
        <v>1</v>
      </c>
    </row>
  </sheetData>
  <sheetProtection/>
  <mergeCells count="14">
    <mergeCell ref="N12:N13"/>
    <mergeCell ref="O12:O13"/>
    <mergeCell ref="E8:O8"/>
    <mergeCell ref="E9:O9"/>
    <mergeCell ref="E10:O10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E44">
      <selection activeCell="O12" sqref="O12"/>
    </sheetView>
  </sheetViews>
  <sheetFormatPr defaultColWidth="9.00390625" defaultRowHeight="15" customHeight="1"/>
  <cols>
    <col min="1" max="3" width="9.125" style="75" hidden="1" customWidth="1"/>
    <col min="4" max="4" width="12.00390625" style="75" hidden="1" customWidth="1"/>
    <col min="5" max="5" width="76.125" style="75" bestFit="1" customWidth="1"/>
    <col min="6" max="8" width="20.75390625" style="75" bestFit="1" customWidth="1"/>
    <col min="9" max="9" width="19.375" style="75" bestFit="1" customWidth="1"/>
    <col min="10" max="14" width="20.75390625" style="75" bestFit="1" customWidth="1"/>
    <col min="15" max="15" width="23.625" style="75" customWidth="1"/>
    <col min="16" max="16384" width="9.125" style="75" customWidth="1"/>
  </cols>
  <sheetData>
    <row r="1" spans="1:15" ht="15" hidden="1">
      <c r="A1" s="69" t="s">
        <v>0</v>
      </c>
      <c r="B1" s="70" t="s">
        <v>50</v>
      </c>
      <c r="C1" s="71" t="s">
        <v>1</v>
      </c>
      <c r="D1" s="72" t="s">
        <v>2</v>
      </c>
      <c r="E1" s="73" t="s">
        <v>3</v>
      </c>
      <c r="F1" s="73" t="s">
        <v>151</v>
      </c>
      <c r="G1" s="73" t="s">
        <v>151</v>
      </c>
      <c r="H1" s="73" t="s">
        <v>151</v>
      </c>
      <c r="I1" s="73" t="s">
        <v>151</v>
      </c>
      <c r="J1" s="73" t="s">
        <v>151</v>
      </c>
      <c r="K1" s="73" t="s">
        <v>151</v>
      </c>
      <c r="L1" s="73" t="s">
        <v>151</v>
      </c>
      <c r="M1" s="73" t="s">
        <v>151</v>
      </c>
      <c r="N1" s="73" t="s">
        <v>151</v>
      </c>
      <c r="O1" s="74" t="s">
        <v>5</v>
      </c>
    </row>
    <row r="2" spans="1:15" ht="15" hidden="1">
      <c r="A2" s="76" t="s">
        <v>6</v>
      </c>
      <c r="B2" s="70" t="s">
        <v>99</v>
      </c>
      <c r="C2" s="71" t="s">
        <v>152</v>
      </c>
      <c r="D2" s="72" t="s">
        <v>7</v>
      </c>
      <c r="E2" s="77" t="str">
        <f aca="true" t="shared" si="0" ref="E2:N2">ButceYil</f>
        <v>2011</v>
      </c>
      <c r="F2" s="77" t="str">
        <f t="shared" si="0"/>
        <v>2011</v>
      </c>
      <c r="G2" s="77" t="str">
        <f t="shared" si="0"/>
        <v>2011</v>
      </c>
      <c r="H2" s="77" t="str">
        <f t="shared" si="0"/>
        <v>2011</v>
      </c>
      <c r="I2" s="77" t="str">
        <f t="shared" si="0"/>
        <v>2011</v>
      </c>
      <c r="J2" s="77" t="str">
        <f t="shared" si="0"/>
        <v>2011</v>
      </c>
      <c r="K2" s="77" t="str">
        <f t="shared" si="0"/>
        <v>2011</v>
      </c>
      <c r="L2" s="77" t="str">
        <f t="shared" si="0"/>
        <v>2011</v>
      </c>
      <c r="M2" s="77" t="str">
        <f t="shared" si="0"/>
        <v>2011</v>
      </c>
      <c r="N2" s="77" t="str">
        <f t="shared" si="0"/>
        <v>2011</v>
      </c>
      <c r="O2" s="75" t="s">
        <v>1</v>
      </c>
    </row>
    <row r="3" spans="1:15" ht="15" hidden="1">
      <c r="A3" s="76" t="s">
        <v>9</v>
      </c>
      <c r="B3" s="70" t="s">
        <v>74</v>
      </c>
      <c r="C3" s="71" t="s">
        <v>153</v>
      </c>
      <c r="D3" s="72" t="s">
        <v>10</v>
      </c>
      <c r="E3" s="78" t="s">
        <v>1</v>
      </c>
      <c r="F3" s="77" t="str">
        <f aca="true" t="shared" si="1" ref="F3:N3">Asama</f>
        <v>23</v>
      </c>
      <c r="G3" s="77" t="str">
        <f t="shared" si="1"/>
        <v>23</v>
      </c>
      <c r="H3" s="77" t="str">
        <f t="shared" si="1"/>
        <v>23</v>
      </c>
      <c r="I3" s="77" t="str">
        <f t="shared" si="1"/>
        <v>23</v>
      </c>
      <c r="J3" s="77" t="str">
        <f t="shared" si="1"/>
        <v>23</v>
      </c>
      <c r="K3" s="77" t="str">
        <f t="shared" si="1"/>
        <v>23</v>
      </c>
      <c r="L3" s="77" t="str">
        <f t="shared" si="1"/>
        <v>23</v>
      </c>
      <c r="M3" s="77" t="str">
        <f t="shared" si="1"/>
        <v>23</v>
      </c>
      <c r="N3" s="77" t="str">
        <f t="shared" si="1"/>
        <v>23</v>
      </c>
      <c r="O3" s="75" t="s">
        <v>1</v>
      </c>
    </row>
    <row r="4" spans="1:15" ht="15" hidden="1">
      <c r="A4" s="76" t="s">
        <v>11</v>
      </c>
      <c r="B4" s="79" t="s">
        <v>159</v>
      </c>
      <c r="C4" s="79" t="s">
        <v>1</v>
      </c>
      <c r="D4" s="72" t="s">
        <v>12</v>
      </c>
      <c r="E4" s="73" t="s">
        <v>1</v>
      </c>
      <c r="F4" s="80" t="s">
        <v>13</v>
      </c>
      <c r="G4" s="80" t="s">
        <v>14</v>
      </c>
      <c r="H4" s="80" t="s">
        <v>15</v>
      </c>
      <c r="I4" s="80" t="s">
        <v>16</v>
      </c>
      <c r="J4" s="80" t="s">
        <v>17</v>
      </c>
      <c r="K4" s="80" t="s">
        <v>18</v>
      </c>
      <c r="L4" s="80" t="s">
        <v>19</v>
      </c>
      <c r="M4" s="80" t="s">
        <v>20</v>
      </c>
      <c r="N4" s="80" t="s">
        <v>21</v>
      </c>
      <c r="O4" s="75" t="s">
        <v>1</v>
      </c>
    </row>
    <row r="5" spans="1:15" ht="15" hidden="1">
      <c r="A5" s="75" t="s">
        <v>1</v>
      </c>
      <c r="B5" s="75" t="s">
        <v>1</v>
      </c>
      <c r="C5" s="75" t="s">
        <v>1</v>
      </c>
      <c r="D5" s="73" t="s">
        <v>5</v>
      </c>
      <c r="E5" s="75" t="s">
        <v>1</v>
      </c>
      <c r="F5" s="75" t="s">
        <v>1</v>
      </c>
      <c r="G5" s="75" t="s">
        <v>1</v>
      </c>
      <c r="H5" s="75" t="s">
        <v>1</v>
      </c>
      <c r="I5" s="75" t="s">
        <v>1</v>
      </c>
      <c r="J5" s="75" t="s">
        <v>1</v>
      </c>
      <c r="K5" s="75" t="s">
        <v>1</v>
      </c>
      <c r="L5" s="75" t="s">
        <v>1</v>
      </c>
      <c r="M5" s="75" t="s">
        <v>1</v>
      </c>
      <c r="N5" s="75" t="s">
        <v>1</v>
      </c>
      <c r="O5" s="75" t="s">
        <v>1</v>
      </c>
    </row>
    <row r="6" spans="1:15" ht="15" hidden="1">
      <c r="A6" s="75" t="s">
        <v>22</v>
      </c>
      <c r="B6" s="75" t="s">
        <v>1</v>
      </c>
      <c r="C6" s="75" t="s">
        <v>1</v>
      </c>
      <c r="D6" s="75" t="s">
        <v>1</v>
      </c>
      <c r="E6" s="75" t="s">
        <v>1</v>
      </c>
      <c r="F6" s="75" t="s">
        <v>1</v>
      </c>
      <c r="G6" s="75" t="s">
        <v>1</v>
      </c>
      <c r="H6" s="75" t="s">
        <v>1</v>
      </c>
      <c r="I6" s="75" t="s">
        <v>1</v>
      </c>
      <c r="J6" s="75" t="s">
        <v>1</v>
      </c>
      <c r="K6" s="75" t="s">
        <v>1</v>
      </c>
      <c r="L6" s="75" t="s">
        <v>1</v>
      </c>
      <c r="M6" s="75" t="s">
        <v>1</v>
      </c>
      <c r="N6" s="75" t="s">
        <v>1</v>
      </c>
      <c r="O6" s="75" t="s">
        <v>1</v>
      </c>
    </row>
    <row r="7" spans="1:15" ht="19.5" customHeight="1">
      <c r="A7" s="79" t="s">
        <v>1</v>
      </c>
      <c r="B7" s="79" t="s">
        <v>1</v>
      </c>
      <c r="C7" s="79" t="s">
        <v>1</v>
      </c>
      <c r="D7" s="72" t="s">
        <v>1</v>
      </c>
      <c r="E7" s="72" t="s">
        <v>1</v>
      </c>
      <c r="F7" s="72" t="s">
        <v>1</v>
      </c>
      <c r="G7" s="72" t="s">
        <v>1</v>
      </c>
      <c r="H7" s="72" t="s">
        <v>1</v>
      </c>
      <c r="I7" s="72" t="s">
        <v>1</v>
      </c>
      <c r="J7" s="72" t="s">
        <v>1</v>
      </c>
      <c r="K7" s="72" t="s">
        <v>1</v>
      </c>
      <c r="L7" s="72" t="s">
        <v>1</v>
      </c>
      <c r="M7" s="72" t="s">
        <v>1</v>
      </c>
      <c r="N7" s="72" t="s">
        <v>1</v>
      </c>
      <c r="O7" s="75" t="s">
        <v>1</v>
      </c>
    </row>
    <row r="8" spans="1:15" ht="19.5" customHeight="1">
      <c r="A8" s="79" t="s">
        <v>1</v>
      </c>
      <c r="B8" s="79" t="s">
        <v>1</v>
      </c>
      <c r="C8" s="79" t="s">
        <v>1</v>
      </c>
      <c r="D8" s="76" t="s">
        <v>1</v>
      </c>
      <c r="E8" s="116" t="s">
        <v>160</v>
      </c>
      <c r="F8" s="116" t="s">
        <v>1</v>
      </c>
      <c r="G8" s="116" t="s">
        <v>1</v>
      </c>
      <c r="H8" s="116" t="s">
        <v>1</v>
      </c>
      <c r="I8" s="116" t="s">
        <v>1</v>
      </c>
      <c r="J8" s="116" t="s">
        <v>1</v>
      </c>
      <c r="K8" s="116" t="s">
        <v>1</v>
      </c>
      <c r="L8" s="116" t="s">
        <v>1</v>
      </c>
      <c r="M8" s="116" t="s">
        <v>1</v>
      </c>
      <c r="N8" s="116" t="s">
        <v>1</v>
      </c>
      <c r="O8" s="116" t="s">
        <v>1</v>
      </c>
    </row>
    <row r="9" spans="1:15" ht="19.5" customHeight="1">
      <c r="A9" s="79" t="s">
        <v>1</v>
      </c>
      <c r="B9" s="79" t="s">
        <v>1</v>
      </c>
      <c r="C9" s="79" t="s">
        <v>1</v>
      </c>
      <c r="E9" s="116" t="s">
        <v>162</v>
      </c>
      <c r="F9" s="116" t="s">
        <v>1</v>
      </c>
      <c r="G9" s="116" t="s">
        <v>1</v>
      </c>
      <c r="H9" s="116" t="s">
        <v>1</v>
      </c>
      <c r="I9" s="116" t="s">
        <v>1</v>
      </c>
      <c r="J9" s="116" t="s">
        <v>1</v>
      </c>
      <c r="K9" s="116" t="s">
        <v>1</v>
      </c>
      <c r="L9" s="116" t="s">
        <v>1</v>
      </c>
      <c r="M9" s="116" t="s">
        <v>1</v>
      </c>
      <c r="N9" s="116" t="s">
        <v>1</v>
      </c>
      <c r="O9" s="116" t="s">
        <v>1</v>
      </c>
    </row>
    <row r="10" spans="1:15" ht="19.5" customHeight="1">
      <c r="A10" s="79" t="s">
        <v>1</v>
      </c>
      <c r="B10" s="79" t="s">
        <v>1</v>
      </c>
      <c r="C10" s="79" t="s">
        <v>1</v>
      </c>
      <c r="D10" s="76" t="s">
        <v>1</v>
      </c>
      <c r="E10" s="117" t="s">
        <v>24</v>
      </c>
      <c r="F10" s="117" t="s">
        <v>1</v>
      </c>
      <c r="G10" s="117" t="s">
        <v>1</v>
      </c>
      <c r="H10" s="117" t="s">
        <v>1</v>
      </c>
      <c r="I10" s="117" t="s">
        <v>1</v>
      </c>
      <c r="J10" s="117" t="s">
        <v>1</v>
      </c>
      <c r="K10" s="117" t="s">
        <v>1</v>
      </c>
      <c r="L10" s="117" t="s">
        <v>1</v>
      </c>
      <c r="M10" s="117" t="s">
        <v>1</v>
      </c>
      <c r="N10" s="117" t="s">
        <v>1</v>
      </c>
      <c r="O10" s="117" t="s">
        <v>1</v>
      </c>
    </row>
    <row r="11" spans="1:15" ht="30" customHeight="1" thickBot="1">
      <c r="A11" s="79" t="s">
        <v>1</v>
      </c>
      <c r="B11" s="79" t="s">
        <v>1</v>
      </c>
      <c r="C11" s="79" t="s">
        <v>1</v>
      </c>
      <c r="D11" s="76" t="s">
        <v>1</v>
      </c>
      <c r="E11" s="81" t="s">
        <v>1</v>
      </c>
      <c r="F11" s="81" t="s">
        <v>1</v>
      </c>
      <c r="G11" s="81" t="s">
        <v>1</v>
      </c>
      <c r="H11" s="81" t="s">
        <v>1</v>
      </c>
      <c r="I11" s="81" t="s">
        <v>1</v>
      </c>
      <c r="J11" s="81" t="s">
        <v>1</v>
      </c>
      <c r="K11" s="81" t="s">
        <v>1</v>
      </c>
      <c r="L11" s="81" t="s">
        <v>1</v>
      </c>
      <c r="M11" s="81" t="s">
        <v>1</v>
      </c>
      <c r="N11" s="81" t="s">
        <v>1</v>
      </c>
      <c r="O11" s="81" t="str">
        <f>IF(ButceYil&gt;2008,"(TL)","YTL")</f>
        <v>(TL)</v>
      </c>
    </row>
    <row r="12" spans="1:15" ht="27.75" customHeight="1">
      <c r="A12" s="79" t="s">
        <v>1</v>
      </c>
      <c r="B12" s="79" t="s">
        <v>1</v>
      </c>
      <c r="C12" s="79" t="s">
        <v>1</v>
      </c>
      <c r="D12" s="79" t="s">
        <v>1</v>
      </c>
      <c r="E12" s="118" t="s">
        <v>25</v>
      </c>
      <c r="F12" s="114" t="s">
        <v>26</v>
      </c>
      <c r="G12" s="114" t="s">
        <v>27</v>
      </c>
      <c r="H12" s="114" t="s">
        <v>28</v>
      </c>
      <c r="I12" s="114" t="s">
        <v>29</v>
      </c>
      <c r="J12" s="114" t="s">
        <v>30</v>
      </c>
      <c r="K12" s="114" t="s">
        <v>31</v>
      </c>
      <c r="L12" s="114" t="s">
        <v>32</v>
      </c>
      <c r="M12" s="114" t="s">
        <v>33</v>
      </c>
      <c r="N12" s="114" t="s">
        <v>34</v>
      </c>
      <c r="O12" s="114" t="s">
        <v>35</v>
      </c>
    </row>
    <row r="13" spans="4:15" ht="27.75" customHeight="1" thickBot="1">
      <c r="D13" s="72" t="s">
        <v>1</v>
      </c>
      <c r="E13" s="119" t="s">
        <v>1</v>
      </c>
      <c r="F13" s="115" t="s">
        <v>1</v>
      </c>
      <c r="G13" s="115" t="s">
        <v>1</v>
      </c>
      <c r="H13" s="115" t="s">
        <v>1</v>
      </c>
      <c r="I13" s="115" t="s">
        <v>1</v>
      </c>
      <c r="J13" s="115" t="s">
        <v>1</v>
      </c>
      <c r="K13" s="115" t="s">
        <v>1</v>
      </c>
      <c r="L13" s="115" t="s">
        <v>1</v>
      </c>
      <c r="M13" s="115" t="s">
        <v>1</v>
      </c>
      <c r="N13" s="115" t="s">
        <v>1</v>
      </c>
      <c r="O13" s="115" t="s">
        <v>1</v>
      </c>
    </row>
    <row r="14" spans="1:15" ht="19.5" customHeight="1" hidden="1">
      <c r="A14" s="72" t="s">
        <v>2</v>
      </c>
      <c r="B14" s="72" t="s">
        <v>36</v>
      </c>
      <c r="C14" s="72" t="s">
        <v>5</v>
      </c>
      <c r="E14" s="82" t="s">
        <v>1</v>
      </c>
      <c r="F14" s="83" t="s">
        <v>1</v>
      </c>
      <c r="G14" s="83" t="s">
        <v>1</v>
      </c>
      <c r="H14" s="83" t="s">
        <v>1</v>
      </c>
      <c r="I14" s="83" t="s">
        <v>1</v>
      </c>
      <c r="J14" s="83" t="s">
        <v>1</v>
      </c>
      <c r="K14" s="83" t="s">
        <v>1</v>
      </c>
      <c r="L14" s="83" t="s">
        <v>1</v>
      </c>
      <c r="M14" s="83" t="s">
        <v>1</v>
      </c>
      <c r="N14" s="83" t="s">
        <v>1</v>
      </c>
      <c r="O14" s="84">
        <f>SUM(F14:N14)</f>
        <v>0</v>
      </c>
    </row>
    <row r="15" spans="1:15" ht="15" customHeight="1">
      <c r="A15" s="78" t="s">
        <v>1</v>
      </c>
      <c r="B15" s="85" t="s">
        <v>13</v>
      </c>
      <c r="C15" s="78" t="s">
        <v>1</v>
      </c>
      <c r="E15" s="86" t="s">
        <v>100</v>
      </c>
      <c r="F15" s="87">
        <v>35919000</v>
      </c>
      <c r="G15" s="87">
        <v>3510000</v>
      </c>
      <c r="H15" s="87">
        <v>42428000</v>
      </c>
      <c r="I15" s="87">
        <v>0</v>
      </c>
      <c r="J15" s="87">
        <v>1801000</v>
      </c>
      <c r="K15" s="87">
        <v>2972000</v>
      </c>
      <c r="L15" s="87">
        <v>0</v>
      </c>
      <c r="M15" s="87">
        <v>0</v>
      </c>
      <c r="N15" s="87">
        <v>0</v>
      </c>
      <c r="O15" s="88">
        <f aca="true" t="shared" si="2" ref="O15:O65">N15+M15+L15+K15+J15+I15+H15+G15+F15</f>
        <v>86630000</v>
      </c>
    </row>
    <row r="16" spans="2:15" ht="15" customHeight="1">
      <c r="B16" s="85" t="s">
        <v>14</v>
      </c>
      <c r="C16" s="78" t="s">
        <v>1</v>
      </c>
      <c r="E16" s="86" t="s">
        <v>101</v>
      </c>
      <c r="F16" s="87">
        <v>306627590</v>
      </c>
      <c r="G16" s="87">
        <v>34037100</v>
      </c>
      <c r="H16" s="87">
        <v>77626500</v>
      </c>
      <c r="I16" s="87">
        <v>0</v>
      </c>
      <c r="J16" s="87">
        <v>68133810</v>
      </c>
      <c r="K16" s="87">
        <v>26643000</v>
      </c>
      <c r="L16" s="87">
        <v>0</v>
      </c>
      <c r="M16" s="87">
        <v>0</v>
      </c>
      <c r="N16" s="87">
        <v>0</v>
      </c>
      <c r="O16" s="88">
        <f t="shared" si="2"/>
        <v>513068000</v>
      </c>
    </row>
    <row r="17" spans="2:15" ht="15" customHeight="1">
      <c r="B17" s="85" t="s">
        <v>15</v>
      </c>
      <c r="C17" s="78" t="s">
        <v>1</v>
      </c>
      <c r="E17" s="86" t="s">
        <v>102</v>
      </c>
      <c r="F17" s="87">
        <v>6007000</v>
      </c>
      <c r="G17" s="87">
        <v>906000</v>
      </c>
      <c r="H17" s="87">
        <v>5616000</v>
      </c>
      <c r="I17" s="87">
        <v>0</v>
      </c>
      <c r="J17" s="87">
        <v>55000</v>
      </c>
      <c r="K17" s="87">
        <v>3300000</v>
      </c>
      <c r="L17" s="87">
        <v>0</v>
      </c>
      <c r="M17" s="87">
        <v>0</v>
      </c>
      <c r="N17" s="87">
        <v>0</v>
      </c>
      <c r="O17" s="88">
        <f t="shared" si="2"/>
        <v>15884000</v>
      </c>
    </row>
    <row r="18" spans="2:15" ht="15" customHeight="1">
      <c r="B18" s="85" t="s">
        <v>16</v>
      </c>
      <c r="C18" s="78" t="s">
        <v>1</v>
      </c>
      <c r="E18" s="86" t="s">
        <v>103</v>
      </c>
      <c r="F18" s="87">
        <v>55547000</v>
      </c>
      <c r="G18" s="87">
        <v>8282000</v>
      </c>
      <c r="H18" s="87">
        <v>7420000</v>
      </c>
      <c r="I18" s="87">
        <v>0</v>
      </c>
      <c r="J18" s="87">
        <v>176000</v>
      </c>
      <c r="K18" s="87">
        <v>40300000</v>
      </c>
      <c r="L18" s="87">
        <v>0</v>
      </c>
      <c r="M18" s="87">
        <v>0</v>
      </c>
      <c r="N18" s="87">
        <v>0</v>
      </c>
      <c r="O18" s="88">
        <f t="shared" si="2"/>
        <v>111725000</v>
      </c>
    </row>
    <row r="19" spans="2:15" ht="15" customHeight="1">
      <c r="B19" s="85" t="s">
        <v>17</v>
      </c>
      <c r="C19" s="78" t="s">
        <v>1</v>
      </c>
      <c r="E19" s="86" t="s">
        <v>104</v>
      </c>
      <c r="F19" s="87">
        <v>47818000</v>
      </c>
      <c r="G19" s="87">
        <v>6074000</v>
      </c>
      <c r="H19" s="87">
        <v>4932000</v>
      </c>
      <c r="I19" s="87">
        <v>0</v>
      </c>
      <c r="J19" s="87">
        <v>300500</v>
      </c>
      <c r="K19" s="87">
        <v>3700000</v>
      </c>
      <c r="L19" s="87">
        <v>0</v>
      </c>
      <c r="M19" s="87">
        <v>0</v>
      </c>
      <c r="N19" s="87">
        <v>0</v>
      </c>
      <c r="O19" s="88">
        <f t="shared" si="2"/>
        <v>62824500</v>
      </c>
    </row>
    <row r="20" spans="2:15" ht="15" customHeight="1">
      <c r="B20" s="85" t="s">
        <v>18</v>
      </c>
      <c r="C20" s="78" t="s">
        <v>1</v>
      </c>
      <c r="E20" s="86" t="s">
        <v>105</v>
      </c>
      <c r="F20" s="87">
        <v>95484913</v>
      </c>
      <c r="G20" s="87">
        <v>12041963</v>
      </c>
      <c r="H20" s="87">
        <v>27718380</v>
      </c>
      <c r="I20" s="87">
        <v>0</v>
      </c>
      <c r="J20" s="87">
        <v>580227</v>
      </c>
      <c r="K20" s="87">
        <v>4800000</v>
      </c>
      <c r="L20" s="87">
        <v>0</v>
      </c>
      <c r="M20" s="87">
        <v>0</v>
      </c>
      <c r="N20" s="87">
        <v>0</v>
      </c>
      <c r="O20" s="88">
        <f t="shared" si="2"/>
        <v>140625483</v>
      </c>
    </row>
    <row r="21" spans="2:15" ht="15" customHeight="1">
      <c r="B21" s="85" t="s">
        <v>19</v>
      </c>
      <c r="C21" s="78" t="s">
        <v>1</v>
      </c>
      <c r="E21" s="86" t="s">
        <v>106</v>
      </c>
      <c r="F21" s="87">
        <v>84389000</v>
      </c>
      <c r="G21" s="87">
        <v>11656000</v>
      </c>
      <c r="H21" s="87">
        <v>334911000</v>
      </c>
      <c r="I21" s="87">
        <v>0</v>
      </c>
      <c r="J21" s="87">
        <v>3868814000</v>
      </c>
      <c r="K21" s="87">
        <v>47950000</v>
      </c>
      <c r="L21" s="87">
        <v>1348397000</v>
      </c>
      <c r="M21" s="87">
        <v>0</v>
      </c>
      <c r="N21" s="87">
        <v>0</v>
      </c>
      <c r="O21" s="88">
        <f t="shared" si="2"/>
        <v>5696117000</v>
      </c>
    </row>
    <row r="22" spans="2:15" ht="15" customHeight="1">
      <c r="B22" s="85" t="s">
        <v>55</v>
      </c>
      <c r="C22" s="78" t="s">
        <v>1</v>
      </c>
      <c r="E22" s="86" t="s">
        <v>107</v>
      </c>
      <c r="F22" s="87">
        <v>492029000</v>
      </c>
      <c r="G22" s="87">
        <v>57808000</v>
      </c>
      <c r="H22" s="87">
        <v>102412000</v>
      </c>
      <c r="I22" s="87">
        <v>0</v>
      </c>
      <c r="J22" s="87">
        <v>0</v>
      </c>
      <c r="K22" s="87">
        <v>120000000</v>
      </c>
      <c r="L22" s="87">
        <v>0</v>
      </c>
      <c r="M22" s="87">
        <v>0</v>
      </c>
      <c r="N22" s="87">
        <v>0</v>
      </c>
      <c r="O22" s="88">
        <f t="shared" si="2"/>
        <v>772249000</v>
      </c>
    </row>
    <row r="23" spans="2:15" ht="15" customHeight="1">
      <c r="B23" s="85" t="s">
        <v>56</v>
      </c>
      <c r="C23" s="78" t="s">
        <v>1</v>
      </c>
      <c r="E23" s="86" t="s">
        <v>108</v>
      </c>
      <c r="F23" s="87">
        <v>11787000</v>
      </c>
      <c r="G23" s="87">
        <v>1494000</v>
      </c>
      <c r="H23" s="87">
        <v>1940000</v>
      </c>
      <c r="I23" s="87">
        <v>0</v>
      </c>
      <c r="J23" s="87">
        <v>400</v>
      </c>
      <c r="K23" s="87">
        <v>441000</v>
      </c>
      <c r="L23" s="87">
        <v>0</v>
      </c>
      <c r="M23" s="87">
        <v>0</v>
      </c>
      <c r="N23" s="87">
        <v>0</v>
      </c>
      <c r="O23" s="88">
        <f t="shared" si="2"/>
        <v>15662400</v>
      </c>
    </row>
    <row r="24" spans="2:15" ht="15" customHeight="1">
      <c r="B24" s="85" t="s">
        <v>57</v>
      </c>
      <c r="C24" s="78" t="s">
        <v>1</v>
      </c>
      <c r="E24" s="86" t="s">
        <v>109</v>
      </c>
      <c r="F24" s="87">
        <v>15156000</v>
      </c>
      <c r="G24" s="87">
        <v>2142000</v>
      </c>
      <c r="H24" s="87">
        <v>68493300</v>
      </c>
      <c r="I24" s="87">
        <v>0</v>
      </c>
      <c r="J24" s="87">
        <v>111400</v>
      </c>
      <c r="K24" s="87">
        <v>1600000</v>
      </c>
      <c r="L24" s="87">
        <v>0</v>
      </c>
      <c r="M24" s="87">
        <v>0</v>
      </c>
      <c r="N24" s="87">
        <v>0</v>
      </c>
      <c r="O24" s="88">
        <f t="shared" si="2"/>
        <v>87502700</v>
      </c>
    </row>
    <row r="25" spans="2:15" ht="15" customHeight="1">
      <c r="B25" s="85" t="s">
        <v>58</v>
      </c>
      <c r="C25" s="78" t="s">
        <v>1</v>
      </c>
      <c r="E25" s="86" t="s">
        <v>110</v>
      </c>
      <c r="F25" s="87">
        <v>11006000</v>
      </c>
      <c r="G25" s="87">
        <v>1428000</v>
      </c>
      <c r="H25" s="87">
        <v>2185000</v>
      </c>
      <c r="I25" s="87">
        <v>0</v>
      </c>
      <c r="J25" s="87">
        <v>70000</v>
      </c>
      <c r="K25" s="87">
        <v>9000000</v>
      </c>
      <c r="L25" s="87">
        <v>0</v>
      </c>
      <c r="M25" s="87">
        <v>0</v>
      </c>
      <c r="N25" s="87">
        <v>0</v>
      </c>
      <c r="O25" s="88">
        <f t="shared" si="2"/>
        <v>23689000</v>
      </c>
    </row>
    <row r="26" spans="2:15" ht="15" customHeight="1">
      <c r="B26" s="85" t="s">
        <v>59</v>
      </c>
      <c r="C26" s="78" t="s">
        <v>1</v>
      </c>
      <c r="E26" s="86" t="s">
        <v>111</v>
      </c>
      <c r="F26" s="87">
        <v>9603000</v>
      </c>
      <c r="G26" s="87">
        <v>1323000</v>
      </c>
      <c r="H26" s="87">
        <v>2185000</v>
      </c>
      <c r="I26" s="87">
        <v>0</v>
      </c>
      <c r="J26" s="87">
        <v>50000</v>
      </c>
      <c r="K26" s="87">
        <v>220000</v>
      </c>
      <c r="L26" s="87">
        <v>0</v>
      </c>
      <c r="M26" s="87">
        <v>0</v>
      </c>
      <c r="N26" s="87">
        <v>0</v>
      </c>
      <c r="O26" s="88">
        <f t="shared" si="2"/>
        <v>13381000</v>
      </c>
    </row>
    <row r="27" spans="2:15" ht="15" customHeight="1">
      <c r="B27" s="85" t="s">
        <v>60</v>
      </c>
      <c r="C27" s="78" t="s">
        <v>1</v>
      </c>
      <c r="E27" s="86" t="s">
        <v>112</v>
      </c>
      <c r="F27" s="87">
        <v>39161000</v>
      </c>
      <c r="G27" s="87">
        <v>4610000</v>
      </c>
      <c r="H27" s="87">
        <v>14322000</v>
      </c>
      <c r="I27" s="87">
        <v>0</v>
      </c>
      <c r="J27" s="87">
        <v>97574400</v>
      </c>
      <c r="K27" s="87">
        <v>25540000</v>
      </c>
      <c r="L27" s="87">
        <v>1037076000</v>
      </c>
      <c r="M27" s="87">
        <v>0</v>
      </c>
      <c r="N27" s="87">
        <v>0</v>
      </c>
      <c r="O27" s="88">
        <f t="shared" si="2"/>
        <v>1218283400</v>
      </c>
    </row>
    <row r="28" spans="2:15" ht="15" customHeight="1">
      <c r="B28" s="85" t="s">
        <v>61</v>
      </c>
      <c r="C28" s="78" t="s">
        <v>1</v>
      </c>
      <c r="E28" s="86" t="s">
        <v>113</v>
      </c>
      <c r="F28" s="87">
        <v>91431000</v>
      </c>
      <c r="G28" s="87">
        <v>11277000</v>
      </c>
      <c r="H28" s="87">
        <v>517115000</v>
      </c>
      <c r="I28" s="87">
        <v>50000000000</v>
      </c>
      <c r="J28" s="87">
        <v>8768398000</v>
      </c>
      <c r="K28" s="87">
        <v>20300000</v>
      </c>
      <c r="L28" s="87">
        <v>346000000</v>
      </c>
      <c r="M28" s="87">
        <v>3985000000</v>
      </c>
      <c r="N28" s="87">
        <v>0</v>
      </c>
      <c r="O28" s="88">
        <f t="shared" si="2"/>
        <v>63739521000</v>
      </c>
    </row>
    <row r="29" spans="2:15" ht="15" customHeight="1">
      <c r="B29" s="85" t="s">
        <v>62</v>
      </c>
      <c r="C29" s="78" t="s">
        <v>1</v>
      </c>
      <c r="E29" s="86" t="s">
        <v>114</v>
      </c>
      <c r="F29" s="87">
        <v>111555000</v>
      </c>
      <c r="G29" s="87">
        <v>12158000</v>
      </c>
      <c r="H29" s="87">
        <v>23114000</v>
      </c>
      <c r="I29" s="87">
        <v>0</v>
      </c>
      <c r="J29" s="87">
        <v>720208000</v>
      </c>
      <c r="K29" s="87">
        <v>14050000</v>
      </c>
      <c r="L29" s="87">
        <v>0</v>
      </c>
      <c r="M29" s="87">
        <v>0</v>
      </c>
      <c r="N29" s="87">
        <v>0</v>
      </c>
      <c r="O29" s="88">
        <f t="shared" si="2"/>
        <v>881085000</v>
      </c>
    </row>
    <row r="30" spans="2:15" ht="15" customHeight="1">
      <c r="B30" s="85" t="s">
        <v>63</v>
      </c>
      <c r="C30" s="78" t="s">
        <v>1</v>
      </c>
      <c r="E30" s="86" t="s">
        <v>115</v>
      </c>
      <c r="F30" s="87">
        <v>196854000</v>
      </c>
      <c r="G30" s="87">
        <v>47386000</v>
      </c>
      <c r="H30" s="87">
        <v>32200000</v>
      </c>
      <c r="I30" s="87">
        <v>0</v>
      </c>
      <c r="J30" s="87">
        <v>1505000</v>
      </c>
      <c r="K30" s="87">
        <v>11000000</v>
      </c>
      <c r="L30" s="87">
        <v>0</v>
      </c>
      <c r="M30" s="87">
        <v>0</v>
      </c>
      <c r="N30" s="87">
        <v>0</v>
      </c>
      <c r="O30" s="88">
        <f t="shared" si="2"/>
        <v>288945000</v>
      </c>
    </row>
    <row r="31" spans="2:15" ht="15" customHeight="1">
      <c r="B31" s="85" t="s">
        <v>64</v>
      </c>
      <c r="C31" s="78" t="s">
        <v>1</v>
      </c>
      <c r="E31" s="86" t="s">
        <v>116</v>
      </c>
      <c r="F31" s="87">
        <v>109282000</v>
      </c>
      <c r="G31" s="87">
        <v>16885000</v>
      </c>
      <c r="H31" s="87">
        <v>24783000</v>
      </c>
      <c r="I31" s="87">
        <v>0</v>
      </c>
      <c r="J31" s="87">
        <v>467000</v>
      </c>
      <c r="K31" s="87">
        <v>6770000</v>
      </c>
      <c r="L31" s="87">
        <v>43865000</v>
      </c>
      <c r="M31" s="87">
        <v>0</v>
      </c>
      <c r="N31" s="87">
        <v>0</v>
      </c>
      <c r="O31" s="88">
        <f t="shared" si="2"/>
        <v>202052000</v>
      </c>
    </row>
    <row r="32" spans="2:15" ht="15" customHeight="1">
      <c r="B32" s="85" t="s">
        <v>65</v>
      </c>
      <c r="C32" s="78" t="s">
        <v>1</v>
      </c>
      <c r="E32" s="86" t="s">
        <v>117</v>
      </c>
      <c r="F32" s="87">
        <v>3027705000</v>
      </c>
      <c r="G32" s="87">
        <v>530105000</v>
      </c>
      <c r="H32" s="87">
        <v>98566000</v>
      </c>
      <c r="I32" s="87">
        <v>0</v>
      </c>
      <c r="J32" s="87">
        <v>5731000</v>
      </c>
      <c r="K32" s="87">
        <v>26500000</v>
      </c>
      <c r="L32" s="87">
        <v>0</v>
      </c>
      <c r="M32" s="87">
        <v>0</v>
      </c>
      <c r="N32" s="87">
        <v>0</v>
      </c>
      <c r="O32" s="88">
        <f t="shared" si="2"/>
        <v>3688607000</v>
      </c>
    </row>
    <row r="33" spans="2:15" ht="15" customHeight="1">
      <c r="B33" s="85" t="s">
        <v>66</v>
      </c>
      <c r="C33" s="78" t="s">
        <v>1</v>
      </c>
      <c r="E33" s="86" t="s">
        <v>118</v>
      </c>
      <c r="F33" s="87">
        <v>3943000</v>
      </c>
      <c r="G33" s="87">
        <v>738000</v>
      </c>
      <c r="H33" s="87">
        <v>2706000</v>
      </c>
      <c r="I33" s="87">
        <v>0</v>
      </c>
      <c r="J33" s="87">
        <v>37300</v>
      </c>
      <c r="K33" s="87">
        <v>6000000</v>
      </c>
      <c r="L33" s="87">
        <v>0</v>
      </c>
      <c r="M33" s="87">
        <v>0</v>
      </c>
      <c r="N33" s="87">
        <v>0</v>
      </c>
      <c r="O33" s="88">
        <f t="shared" si="2"/>
        <v>13424300</v>
      </c>
    </row>
    <row r="34" spans="2:15" ht="15" customHeight="1">
      <c r="B34" s="85" t="s">
        <v>67</v>
      </c>
      <c r="C34" s="78" t="s">
        <v>1</v>
      </c>
      <c r="E34" s="86" t="s">
        <v>119</v>
      </c>
      <c r="F34" s="87">
        <v>3224000</v>
      </c>
      <c r="G34" s="87">
        <v>406000</v>
      </c>
      <c r="H34" s="87">
        <v>1849000</v>
      </c>
      <c r="I34" s="87">
        <v>0</v>
      </c>
      <c r="J34" s="87">
        <v>11000</v>
      </c>
      <c r="K34" s="87">
        <v>3500000</v>
      </c>
      <c r="L34" s="87">
        <v>0</v>
      </c>
      <c r="M34" s="87">
        <v>0</v>
      </c>
      <c r="N34" s="87">
        <v>0</v>
      </c>
      <c r="O34" s="88">
        <f t="shared" si="2"/>
        <v>8990000</v>
      </c>
    </row>
    <row r="35" spans="2:15" ht="15" customHeight="1">
      <c r="B35" s="85" t="s">
        <v>68</v>
      </c>
      <c r="C35" s="78" t="s">
        <v>1</v>
      </c>
      <c r="E35" s="86" t="s">
        <v>120</v>
      </c>
      <c r="F35" s="87">
        <v>2472000</v>
      </c>
      <c r="G35" s="87">
        <v>327000</v>
      </c>
      <c r="H35" s="87">
        <v>2694000</v>
      </c>
      <c r="I35" s="87">
        <v>0</v>
      </c>
      <c r="J35" s="87">
        <v>13000</v>
      </c>
      <c r="K35" s="87">
        <v>1500000</v>
      </c>
      <c r="L35" s="87">
        <v>0</v>
      </c>
      <c r="M35" s="87">
        <v>0</v>
      </c>
      <c r="N35" s="87">
        <v>0</v>
      </c>
      <c r="O35" s="88">
        <f t="shared" si="2"/>
        <v>7006000</v>
      </c>
    </row>
    <row r="36" spans="2:15" ht="15" customHeight="1">
      <c r="B36" s="85" t="s">
        <v>69</v>
      </c>
      <c r="C36" s="78" t="s">
        <v>1</v>
      </c>
      <c r="E36" s="86" t="s">
        <v>121</v>
      </c>
      <c r="F36" s="87">
        <v>4230000</v>
      </c>
      <c r="G36" s="87">
        <v>508000</v>
      </c>
      <c r="H36" s="87">
        <v>3463000</v>
      </c>
      <c r="I36" s="87">
        <v>0</v>
      </c>
      <c r="J36" s="87">
        <v>23000</v>
      </c>
      <c r="K36" s="87">
        <v>18000000</v>
      </c>
      <c r="L36" s="87">
        <v>0</v>
      </c>
      <c r="M36" s="87">
        <v>0</v>
      </c>
      <c r="N36" s="87">
        <v>0</v>
      </c>
      <c r="O36" s="88">
        <f t="shared" si="2"/>
        <v>26224000</v>
      </c>
    </row>
    <row r="37" spans="2:15" ht="15" customHeight="1">
      <c r="B37" s="85" t="s">
        <v>70</v>
      </c>
      <c r="C37" s="78" t="s">
        <v>1</v>
      </c>
      <c r="E37" s="86" t="s">
        <v>122</v>
      </c>
      <c r="F37" s="87">
        <v>313919000</v>
      </c>
      <c r="G37" s="87">
        <v>53932000</v>
      </c>
      <c r="H37" s="87">
        <v>561817000</v>
      </c>
      <c r="I37" s="87">
        <v>0</v>
      </c>
      <c r="J37" s="87">
        <v>3187801000</v>
      </c>
      <c r="K37" s="87">
        <v>97000000</v>
      </c>
      <c r="L37" s="87">
        <v>0</v>
      </c>
      <c r="M37" s="87">
        <v>0</v>
      </c>
      <c r="N37" s="87">
        <v>0</v>
      </c>
      <c r="O37" s="88">
        <f t="shared" si="2"/>
        <v>4214469000</v>
      </c>
    </row>
    <row r="38" spans="2:15" ht="15" customHeight="1">
      <c r="B38" s="85" t="s">
        <v>71</v>
      </c>
      <c r="C38" s="78" t="s">
        <v>1</v>
      </c>
      <c r="E38" s="86" t="s">
        <v>123</v>
      </c>
      <c r="F38" s="87">
        <v>7260000</v>
      </c>
      <c r="G38" s="87">
        <v>857000</v>
      </c>
      <c r="H38" s="87">
        <v>18266000</v>
      </c>
      <c r="I38" s="87">
        <v>0</v>
      </c>
      <c r="J38" s="87">
        <v>658000</v>
      </c>
      <c r="K38" s="87">
        <v>5000000</v>
      </c>
      <c r="L38" s="87">
        <v>2798000</v>
      </c>
      <c r="M38" s="87">
        <v>0</v>
      </c>
      <c r="N38" s="87">
        <v>0</v>
      </c>
      <c r="O38" s="88">
        <f t="shared" si="2"/>
        <v>34839000</v>
      </c>
    </row>
    <row r="39" spans="2:15" ht="15" customHeight="1">
      <c r="B39" s="85" t="s">
        <v>72</v>
      </c>
      <c r="C39" s="78" t="s">
        <v>1</v>
      </c>
      <c r="E39" s="86" t="s">
        <v>124</v>
      </c>
      <c r="F39" s="87">
        <v>6587000</v>
      </c>
      <c r="G39" s="87">
        <v>1285000</v>
      </c>
      <c r="H39" s="87">
        <v>36550000</v>
      </c>
      <c r="I39" s="87">
        <v>0</v>
      </c>
      <c r="J39" s="87">
        <v>248811000</v>
      </c>
      <c r="K39" s="87">
        <v>331000000</v>
      </c>
      <c r="L39" s="87">
        <v>1603000</v>
      </c>
      <c r="M39" s="87">
        <v>111534000</v>
      </c>
      <c r="N39" s="87">
        <v>0</v>
      </c>
      <c r="O39" s="88">
        <f t="shared" si="2"/>
        <v>737370000</v>
      </c>
    </row>
    <row r="40" spans="2:15" ht="15" customHeight="1">
      <c r="B40" s="85" t="s">
        <v>20</v>
      </c>
      <c r="C40" s="78" t="s">
        <v>1</v>
      </c>
      <c r="E40" s="86" t="s">
        <v>126</v>
      </c>
      <c r="F40" s="87">
        <v>3283435000</v>
      </c>
      <c r="G40" s="87">
        <v>508007000</v>
      </c>
      <c r="H40" s="87">
        <v>733429500</v>
      </c>
      <c r="I40" s="87">
        <v>0</v>
      </c>
      <c r="J40" s="87">
        <v>153613000</v>
      </c>
      <c r="K40" s="87">
        <v>233550000</v>
      </c>
      <c r="L40" s="87">
        <v>616000000</v>
      </c>
      <c r="M40" s="87">
        <v>0</v>
      </c>
      <c r="N40" s="87">
        <v>0</v>
      </c>
      <c r="O40" s="88">
        <f t="shared" si="2"/>
        <v>5528034500</v>
      </c>
    </row>
    <row r="41" spans="2:15" ht="15" customHeight="1">
      <c r="B41" s="85" t="s">
        <v>21</v>
      </c>
      <c r="C41" s="78" t="s">
        <v>1</v>
      </c>
      <c r="E41" s="86" t="s">
        <v>127</v>
      </c>
      <c r="F41" s="87">
        <v>8744641000</v>
      </c>
      <c r="G41" s="87">
        <v>1671311000</v>
      </c>
      <c r="H41" s="87">
        <v>8526410604</v>
      </c>
      <c r="I41" s="87">
        <v>0</v>
      </c>
      <c r="J41" s="87">
        <v>214368000</v>
      </c>
      <c r="K41" s="87">
        <v>82300000</v>
      </c>
      <c r="L41" s="87">
        <v>0</v>
      </c>
      <c r="M41" s="87">
        <v>0</v>
      </c>
      <c r="N41" s="87">
        <v>0</v>
      </c>
      <c r="O41" s="88">
        <f t="shared" si="2"/>
        <v>19239030604</v>
      </c>
    </row>
    <row r="42" spans="2:15" ht="15" customHeight="1">
      <c r="B42" s="85" t="s">
        <v>74</v>
      </c>
      <c r="C42" s="78" t="s">
        <v>1</v>
      </c>
      <c r="E42" s="86" t="s">
        <v>128</v>
      </c>
      <c r="F42" s="87">
        <v>1470272000</v>
      </c>
      <c r="G42" s="87">
        <v>120406000</v>
      </c>
      <c r="H42" s="87">
        <v>267232000</v>
      </c>
      <c r="I42" s="87">
        <v>0</v>
      </c>
      <c r="J42" s="87">
        <v>406691000</v>
      </c>
      <c r="K42" s="87">
        <v>170660000</v>
      </c>
      <c r="L42" s="87">
        <v>98992000</v>
      </c>
      <c r="M42" s="87">
        <v>0</v>
      </c>
      <c r="N42" s="87">
        <v>0</v>
      </c>
      <c r="O42" s="88">
        <f t="shared" si="2"/>
        <v>2534253000</v>
      </c>
    </row>
    <row r="43" spans="2:15" ht="15" customHeight="1">
      <c r="B43" s="85" t="s">
        <v>75</v>
      </c>
      <c r="C43" s="78" t="s">
        <v>1</v>
      </c>
      <c r="E43" s="86" t="s">
        <v>129</v>
      </c>
      <c r="F43" s="87">
        <v>2967566000</v>
      </c>
      <c r="G43" s="87">
        <v>456487000</v>
      </c>
      <c r="H43" s="87">
        <v>1606971600</v>
      </c>
      <c r="I43" s="87">
        <v>0</v>
      </c>
      <c r="J43" s="87">
        <v>3284000</v>
      </c>
      <c r="K43" s="87">
        <v>173311000</v>
      </c>
      <c r="L43" s="87">
        <v>0</v>
      </c>
      <c r="M43" s="87">
        <v>0</v>
      </c>
      <c r="N43" s="87">
        <v>0</v>
      </c>
      <c r="O43" s="88">
        <f t="shared" si="2"/>
        <v>5207619600</v>
      </c>
    </row>
    <row r="44" spans="2:15" ht="15" customHeight="1">
      <c r="B44" s="85" t="s">
        <v>76</v>
      </c>
      <c r="C44" s="78" t="s">
        <v>1</v>
      </c>
      <c r="E44" s="86" t="s">
        <v>130</v>
      </c>
      <c r="F44" s="87">
        <v>8863174000</v>
      </c>
      <c r="G44" s="87">
        <v>1909402000</v>
      </c>
      <c r="H44" s="87">
        <v>998617500</v>
      </c>
      <c r="I44" s="87">
        <v>0</v>
      </c>
      <c r="J44" s="87">
        <v>2897000</v>
      </c>
      <c r="K44" s="87">
        <v>397000000</v>
      </c>
      <c r="L44" s="87">
        <v>0</v>
      </c>
      <c r="M44" s="87">
        <v>0</v>
      </c>
      <c r="N44" s="87">
        <v>0</v>
      </c>
      <c r="O44" s="88">
        <f t="shared" si="2"/>
        <v>12171090500</v>
      </c>
    </row>
    <row r="45" spans="2:15" ht="15" customHeight="1">
      <c r="B45" s="85" t="s">
        <v>77</v>
      </c>
      <c r="C45" s="78" t="s">
        <v>1</v>
      </c>
      <c r="E45" s="86" t="s">
        <v>131</v>
      </c>
      <c r="F45" s="87">
        <v>136555000</v>
      </c>
      <c r="G45" s="87">
        <v>25299000</v>
      </c>
      <c r="H45" s="87">
        <v>135492200</v>
      </c>
      <c r="I45" s="87">
        <v>0</v>
      </c>
      <c r="J45" s="87">
        <v>3402000</v>
      </c>
      <c r="K45" s="87">
        <v>56000000</v>
      </c>
      <c r="L45" s="87">
        <v>0</v>
      </c>
      <c r="M45" s="87">
        <v>0</v>
      </c>
      <c r="N45" s="87">
        <v>0</v>
      </c>
      <c r="O45" s="88">
        <f t="shared" si="2"/>
        <v>356748200</v>
      </c>
    </row>
    <row r="46" spans="2:15" ht="15" customHeight="1">
      <c r="B46" s="85" t="s">
        <v>78</v>
      </c>
      <c r="C46" s="78" t="s">
        <v>1</v>
      </c>
      <c r="E46" s="86" t="s">
        <v>125</v>
      </c>
      <c r="F46" s="87">
        <v>756000</v>
      </c>
      <c r="G46" s="87">
        <v>26000</v>
      </c>
      <c r="H46" s="87">
        <v>13243000</v>
      </c>
      <c r="I46" s="87">
        <v>0</v>
      </c>
      <c r="J46" s="87">
        <v>0</v>
      </c>
      <c r="K46" s="87">
        <v>2000000</v>
      </c>
      <c r="L46" s="87">
        <v>0</v>
      </c>
      <c r="M46" s="87">
        <v>0</v>
      </c>
      <c r="N46" s="87">
        <v>0</v>
      </c>
      <c r="O46" s="88">
        <f t="shared" si="2"/>
        <v>16025000</v>
      </c>
    </row>
    <row r="47" spans="2:15" ht="15" customHeight="1">
      <c r="B47" s="85" t="s">
        <v>79</v>
      </c>
      <c r="C47" s="78" t="s">
        <v>1</v>
      </c>
      <c r="E47" s="86" t="s">
        <v>132</v>
      </c>
      <c r="F47" s="87">
        <v>493202000</v>
      </c>
      <c r="G47" s="87">
        <v>40150000</v>
      </c>
      <c r="H47" s="87">
        <v>193435500</v>
      </c>
      <c r="I47" s="87">
        <v>0</v>
      </c>
      <c r="J47" s="87">
        <v>351606000</v>
      </c>
      <c r="K47" s="87">
        <v>350600000</v>
      </c>
      <c r="L47" s="87">
        <v>0</v>
      </c>
      <c r="M47" s="87">
        <v>525000</v>
      </c>
      <c r="N47" s="87">
        <v>0</v>
      </c>
      <c r="O47" s="88">
        <f t="shared" si="2"/>
        <v>1429518500</v>
      </c>
    </row>
    <row r="48" spans="2:15" ht="15" customHeight="1">
      <c r="B48" s="85" t="s">
        <v>80</v>
      </c>
      <c r="C48" s="78" t="s">
        <v>1</v>
      </c>
      <c r="E48" s="86" t="s">
        <v>133</v>
      </c>
      <c r="F48" s="87">
        <v>814271000</v>
      </c>
      <c r="G48" s="87">
        <v>136648000</v>
      </c>
      <c r="H48" s="87">
        <v>384761800</v>
      </c>
      <c r="I48" s="87">
        <v>0</v>
      </c>
      <c r="J48" s="87">
        <v>78213793533</v>
      </c>
      <c r="K48" s="87">
        <v>180000000</v>
      </c>
      <c r="L48" s="87">
        <v>3501724000</v>
      </c>
      <c r="M48" s="87">
        <v>0</v>
      </c>
      <c r="N48" s="87">
        <v>1757253684</v>
      </c>
      <c r="O48" s="88">
        <f t="shared" si="2"/>
        <v>84988452017</v>
      </c>
    </row>
    <row r="49" spans="2:15" ht="15" customHeight="1">
      <c r="B49" s="85" t="s">
        <v>81</v>
      </c>
      <c r="C49" s="78" t="s">
        <v>1</v>
      </c>
      <c r="E49" s="86" t="s">
        <v>134</v>
      </c>
      <c r="F49" s="87">
        <v>1536570000</v>
      </c>
      <c r="G49" s="87">
        <v>237447000</v>
      </c>
      <c r="H49" s="87">
        <v>220879000</v>
      </c>
      <c r="I49" s="87">
        <v>0</v>
      </c>
      <c r="J49" s="87">
        <v>11012000</v>
      </c>
      <c r="K49" s="87">
        <v>88500000</v>
      </c>
      <c r="L49" s="87">
        <v>0</v>
      </c>
      <c r="M49" s="87">
        <v>0</v>
      </c>
      <c r="N49" s="87">
        <v>0</v>
      </c>
      <c r="O49" s="88">
        <f t="shared" si="2"/>
        <v>2094408000</v>
      </c>
    </row>
    <row r="50" spans="2:15" ht="15" customHeight="1">
      <c r="B50" s="85" t="s">
        <v>82</v>
      </c>
      <c r="C50" s="78" t="s">
        <v>1</v>
      </c>
      <c r="E50" s="86" t="s">
        <v>135</v>
      </c>
      <c r="F50" s="87">
        <v>28651664000</v>
      </c>
      <c r="G50" s="87">
        <v>4473961000</v>
      </c>
      <c r="H50" s="87">
        <v>2910900000</v>
      </c>
      <c r="I50" s="87">
        <v>0</v>
      </c>
      <c r="J50" s="87">
        <v>1230725000</v>
      </c>
      <c r="K50" s="87">
        <v>2590714000</v>
      </c>
      <c r="L50" s="87">
        <v>383863000</v>
      </c>
      <c r="M50" s="87">
        <v>0</v>
      </c>
      <c r="N50" s="87">
        <v>0</v>
      </c>
      <c r="O50" s="88">
        <f t="shared" si="2"/>
        <v>40241827000</v>
      </c>
    </row>
    <row r="51" spans="2:15" ht="15" customHeight="1">
      <c r="B51" s="85" t="s">
        <v>83</v>
      </c>
      <c r="C51" s="78" t="s">
        <v>1</v>
      </c>
      <c r="E51" s="86" t="s">
        <v>136</v>
      </c>
      <c r="F51" s="87">
        <v>421940000</v>
      </c>
      <c r="G51" s="87">
        <v>74205000</v>
      </c>
      <c r="H51" s="87">
        <v>33139000</v>
      </c>
      <c r="I51" s="87">
        <v>0</v>
      </c>
      <c r="J51" s="87">
        <v>4446000</v>
      </c>
      <c r="K51" s="87">
        <v>144769000</v>
      </c>
      <c r="L51" s="87">
        <v>15000000</v>
      </c>
      <c r="M51" s="87">
        <v>9505000</v>
      </c>
      <c r="N51" s="87">
        <v>0</v>
      </c>
      <c r="O51" s="88">
        <f t="shared" si="2"/>
        <v>703004000</v>
      </c>
    </row>
    <row r="52" spans="2:15" ht="15" customHeight="1">
      <c r="B52" s="85" t="s">
        <v>84</v>
      </c>
      <c r="C52" s="78" t="s">
        <v>1</v>
      </c>
      <c r="E52" s="86" t="s">
        <v>137</v>
      </c>
      <c r="F52" s="87">
        <v>383703000</v>
      </c>
      <c r="G52" s="87">
        <v>84505000</v>
      </c>
      <c r="H52" s="87">
        <v>18305000</v>
      </c>
      <c r="I52" s="87">
        <v>0</v>
      </c>
      <c r="J52" s="87">
        <v>2763000</v>
      </c>
      <c r="K52" s="87">
        <v>190000000</v>
      </c>
      <c r="L52" s="87">
        <v>0</v>
      </c>
      <c r="M52" s="87">
        <v>0</v>
      </c>
      <c r="N52" s="87">
        <v>0</v>
      </c>
      <c r="O52" s="88">
        <f t="shared" si="2"/>
        <v>679276000</v>
      </c>
    </row>
    <row r="53" spans="2:15" ht="15" customHeight="1">
      <c r="B53" s="85" t="s">
        <v>85</v>
      </c>
      <c r="C53" s="78" t="s">
        <v>1</v>
      </c>
      <c r="E53" s="86" t="s">
        <v>138</v>
      </c>
      <c r="F53" s="87">
        <v>7134423000</v>
      </c>
      <c r="G53" s="87">
        <v>1588707000</v>
      </c>
      <c r="H53" s="87">
        <v>9656911233</v>
      </c>
      <c r="I53" s="87">
        <v>0</v>
      </c>
      <c r="J53" s="87">
        <v>13194000</v>
      </c>
      <c r="K53" s="87">
        <v>1467000000</v>
      </c>
      <c r="L53" s="87">
        <v>2000000</v>
      </c>
      <c r="M53" s="87">
        <v>0</v>
      </c>
      <c r="N53" s="87">
        <v>0</v>
      </c>
      <c r="O53" s="88">
        <f t="shared" si="2"/>
        <v>19862235233</v>
      </c>
    </row>
    <row r="54" spans="2:15" ht="15" customHeight="1">
      <c r="B54" s="85" t="s">
        <v>86</v>
      </c>
      <c r="C54" s="78" t="s">
        <v>1</v>
      </c>
      <c r="E54" s="86" t="s">
        <v>139</v>
      </c>
      <c r="F54" s="87">
        <v>74284000</v>
      </c>
      <c r="G54" s="87">
        <v>14925000</v>
      </c>
      <c r="H54" s="87">
        <v>21807000</v>
      </c>
      <c r="I54" s="87">
        <v>0</v>
      </c>
      <c r="J54" s="87">
        <v>2712668000</v>
      </c>
      <c r="K54" s="87">
        <v>2178800000</v>
      </c>
      <c r="L54" s="87">
        <v>3978672000</v>
      </c>
      <c r="M54" s="87">
        <v>0</v>
      </c>
      <c r="N54" s="87">
        <v>0</v>
      </c>
      <c r="O54" s="88">
        <f t="shared" si="2"/>
        <v>8981156000</v>
      </c>
    </row>
    <row r="55" spans="2:15" ht="15" customHeight="1">
      <c r="B55" s="85" t="s">
        <v>87</v>
      </c>
      <c r="C55" s="78" t="s">
        <v>1</v>
      </c>
      <c r="E55" s="86" t="s">
        <v>140</v>
      </c>
      <c r="F55" s="87">
        <v>53413000</v>
      </c>
      <c r="G55" s="87">
        <v>8180000</v>
      </c>
      <c r="H55" s="87">
        <v>6400000</v>
      </c>
      <c r="I55" s="87">
        <v>0</v>
      </c>
      <c r="J55" s="87">
        <v>1000000</v>
      </c>
      <c r="K55" s="87">
        <v>60000000</v>
      </c>
      <c r="L55" s="87">
        <v>0</v>
      </c>
      <c r="M55" s="87">
        <v>0</v>
      </c>
      <c r="N55" s="87">
        <v>0</v>
      </c>
      <c r="O55" s="88">
        <f t="shared" si="2"/>
        <v>128993000</v>
      </c>
    </row>
    <row r="56" spans="2:15" ht="15" customHeight="1">
      <c r="B56" s="85" t="s">
        <v>88</v>
      </c>
      <c r="C56" s="78" t="s">
        <v>1</v>
      </c>
      <c r="E56" s="86" t="s">
        <v>141</v>
      </c>
      <c r="F56" s="87">
        <v>1619480000</v>
      </c>
      <c r="G56" s="87">
        <v>306861000</v>
      </c>
      <c r="H56" s="87">
        <v>151778000</v>
      </c>
      <c r="I56" s="87">
        <v>0</v>
      </c>
      <c r="J56" s="87">
        <v>6748190000</v>
      </c>
      <c r="K56" s="87">
        <v>280118000</v>
      </c>
      <c r="L56" s="87">
        <v>12460000</v>
      </c>
      <c r="M56" s="87">
        <v>162482000</v>
      </c>
      <c r="N56" s="87">
        <v>0</v>
      </c>
      <c r="O56" s="88">
        <f t="shared" si="2"/>
        <v>9281369000</v>
      </c>
    </row>
    <row r="57" spans="2:15" ht="15" customHeight="1">
      <c r="B57" s="85" t="s">
        <v>89</v>
      </c>
      <c r="C57" s="78" t="s">
        <v>1</v>
      </c>
      <c r="E57" s="86" t="s">
        <v>142</v>
      </c>
      <c r="F57" s="87">
        <v>32811000</v>
      </c>
      <c r="G57" s="87">
        <v>6119000</v>
      </c>
      <c r="H57" s="87">
        <v>3275000</v>
      </c>
      <c r="I57" s="87">
        <v>0</v>
      </c>
      <c r="J57" s="87">
        <v>195000</v>
      </c>
      <c r="K57" s="87">
        <v>332350000</v>
      </c>
      <c r="L57" s="87">
        <v>0</v>
      </c>
      <c r="M57" s="87">
        <v>0</v>
      </c>
      <c r="N57" s="87">
        <v>0</v>
      </c>
      <c r="O57" s="88">
        <f t="shared" si="2"/>
        <v>374750000</v>
      </c>
    </row>
    <row r="58" spans="2:15" ht="15" customHeight="1">
      <c r="B58" s="85" t="s">
        <v>90</v>
      </c>
      <c r="C58" s="78" t="s">
        <v>1</v>
      </c>
      <c r="E58" s="86" t="s">
        <v>143</v>
      </c>
      <c r="F58" s="87">
        <v>104709000</v>
      </c>
      <c r="G58" s="87">
        <v>16861000</v>
      </c>
      <c r="H58" s="87">
        <v>22655000</v>
      </c>
      <c r="I58" s="87">
        <v>0</v>
      </c>
      <c r="J58" s="87">
        <v>42247043000</v>
      </c>
      <c r="K58" s="87">
        <v>5960000</v>
      </c>
      <c r="L58" s="87">
        <v>80000000</v>
      </c>
      <c r="M58" s="87">
        <v>0</v>
      </c>
      <c r="N58" s="87">
        <v>0</v>
      </c>
      <c r="O58" s="88">
        <f t="shared" si="2"/>
        <v>42477228000</v>
      </c>
    </row>
    <row r="59" spans="2:15" ht="15" customHeight="1">
      <c r="B59" s="85" t="s">
        <v>92</v>
      </c>
      <c r="C59" s="78" t="s">
        <v>1</v>
      </c>
      <c r="E59" s="86" t="s">
        <v>144</v>
      </c>
      <c r="F59" s="87">
        <v>127002000</v>
      </c>
      <c r="G59" s="87">
        <v>21097000</v>
      </c>
      <c r="H59" s="87">
        <v>26413000</v>
      </c>
      <c r="I59" s="87">
        <v>0</v>
      </c>
      <c r="J59" s="87">
        <v>275160000</v>
      </c>
      <c r="K59" s="87">
        <v>30000000</v>
      </c>
      <c r="L59" s="87">
        <v>109375000</v>
      </c>
      <c r="M59" s="87">
        <v>166129000</v>
      </c>
      <c r="N59" s="87">
        <v>0</v>
      </c>
      <c r="O59" s="88">
        <f t="shared" si="2"/>
        <v>755176000</v>
      </c>
    </row>
    <row r="60" spans="2:15" ht="15" customHeight="1">
      <c r="B60" s="85" t="s">
        <v>93</v>
      </c>
      <c r="C60" s="78" t="s">
        <v>1</v>
      </c>
      <c r="E60" s="86" t="s">
        <v>145</v>
      </c>
      <c r="F60" s="87">
        <v>25528000</v>
      </c>
      <c r="G60" s="87">
        <v>4729000</v>
      </c>
      <c r="H60" s="87">
        <v>20782000</v>
      </c>
      <c r="I60" s="87">
        <v>0</v>
      </c>
      <c r="J60" s="87">
        <v>230112200</v>
      </c>
      <c r="K60" s="87">
        <v>7500000</v>
      </c>
      <c r="L60" s="87">
        <v>174548000</v>
      </c>
      <c r="M60" s="87">
        <v>44950000</v>
      </c>
      <c r="N60" s="87">
        <v>0</v>
      </c>
      <c r="O60" s="88">
        <f t="shared" si="2"/>
        <v>508149200</v>
      </c>
    </row>
    <row r="61" spans="2:15" ht="15" customHeight="1">
      <c r="B61" s="85" t="s">
        <v>94</v>
      </c>
      <c r="C61" s="78" t="s">
        <v>1</v>
      </c>
      <c r="E61" s="86" t="s">
        <v>146</v>
      </c>
      <c r="F61" s="87">
        <v>4149000</v>
      </c>
      <c r="G61" s="87">
        <v>768000</v>
      </c>
      <c r="H61" s="87">
        <v>1666000</v>
      </c>
      <c r="I61" s="87">
        <v>0</v>
      </c>
      <c r="J61" s="87">
        <v>48500</v>
      </c>
      <c r="K61" s="87">
        <v>250000</v>
      </c>
      <c r="L61" s="87">
        <v>0</v>
      </c>
      <c r="M61" s="87">
        <v>0</v>
      </c>
      <c r="N61" s="87">
        <v>0</v>
      </c>
      <c r="O61" s="88">
        <f t="shared" si="2"/>
        <v>6881500</v>
      </c>
    </row>
    <row r="62" spans="2:15" ht="15" customHeight="1">
      <c r="B62" s="85" t="s">
        <v>95</v>
      </c>
      <c r="C62" s="78" t="s">
        <v>1</v>
      </c>
      <c r="E62" s="86" t="s">
        <v>147</v>
      </c>
      <c r="F62" s="87">
        <v>422213000</v>
      </c>
      <c r="G62" s="87">
        <v>69742000</v>
      </c>
      <c r="H62" s="87">
        <v>238652000</v>
      </c>
      <c r="I62" s="87">
        <v>0</v>
      </c>
      <c r="J62" s="87">
        <v>577685300</v>
      </c>
      <c r="K62" s="87">
        <v>280000000</v>
      </c>
      <c r="L62" s="87">
        <v>154945000</v>
      </c>
      <c r="M62" s="87">
        <v>11675000</v>
      </c>
      <c r="N62" s="87">
        <v>0</v>
      </c>
      <c r="O62" s="88">
        <f t="shared" si="2"/>
        <v>1754912300</v>
      </c>
    </row>
    <row r="63" spans="2:15" ht="15" customHeight="1">
      <c r="B63" s="85" t="s">
        <v>96</v>
      </c>
      <c r="C63" s="78" t="s">
        <v>1</v>
      </c>
      <c r="E63" s="86" t="s">
        <v>148</v>
      </c>
      <c r="F63" s="87">
        <v>351668000</v>
      </c>
      <c r="G63" s="87">
        <v>74234000</v>
      </c>
      <c r="H63" s="87">
        <v>39977000</v>
      </c>
      <c r="I63" s="87">
        <v>0</v>
      </c>
      <c r="J63" s="87">
        <v>757098000</v>
      </c>
      <c r="K63" s="87">
        <v>320000000</v>
      </c>
      <c r="L63" s="87">
        <v>292896000</v>
      </c>
      <c r="M63" s="87">
        <v>58596000</v>
      </c>
      <c r="N63" s="87">
        <v>0</v>
      </c>
      <c r="O63" s="88">
        <f t="shared" si="2"/>
        <v>1894469000</v>
      </c>
    </row>
    <row r="64" spans="2:15" ht="15" customHeight="1">
      <c r="B64" s="85" t="s">
        <v>97</v>
      </c>
      <c r="C64" s="78" t="s">
        <v>1</v>
      </c>
      <c r="E64" s="86" t="s">
        <v>149</v>
      </c>
      <c r="F64" s="87">
        <v>85105000</v>
      </c>
      <c r="G64" s="87">
        <v>18083000</v>
      </c>
      <c r="H64" s="87">
        <v>12589000</v>
      </c>
      <c r="I64" s="87">
        <v>0</v>
      </c>
      <c r="J64" s="87">
        <v>17563000</v>
      </c>
      <c r="K64" s="87">
        <v>19800000</v>
      </c>
      <c r="L64" s="87">
        <v>0</v>
      </c>
      <c r="M64" s="87">
        <v>0</v>
      </c>
      <c r="N64" s="87">
        <v>0</v>
      </c>
      <c r="O64" s="88">
        <f t="shared" si="2"/>
        <v>153140000</v>
      </c>
    </row>
    <row r="65" spans="2:15" ht="15" customHeight="1" thickBot="1">
      <c r="B65" s="85" t="s">
        <v>98</v>
      </c>
      <c r="C65" s="78" t="s">
        <v>1</v>
      </c>
      <c r="E65" s="86" t="s">
        <v>150</v>
      </c>
      <c r="F65" s="87">
        <v>1124647000</v>
      </c>
      <c r="G65" s="87">
        <v>212827000</v>
      </c>
      <c r="H65" s="87">
        <v>217088000</v>
      </c>
      <c r="I65" s="87">
        <v>0</v>
      </c>
      <c r="J65" s="87">
        <v>1282000</v>
      </c>
      <c r="K65" s="87">
        <v>7088995000</v>
      </c>
      <c r="L65" s="87">
        <v>49850000</v>
      </c>
      <c r="M65" s="87">
        <v>0</v>
      </c>
      <c r="N65" s="87">
        <v>0</v>
      </c>
      <c r="O65" s="88">
        <f t="shared" si="2"/>
        <v>8694689000</v>
      </c>
    </row>
    <row r="66" spans="1:15" ht="19.5" customHeight="1" hidden="1">
      <c r="A66" s="75" t="s">
        <v>37</v>
      </c>
      <c r="B66" s="85" t="s">
        <v>1</v>
      </c>
      <c r="E66" s="89" t="s">
        <v>1</v>
      </c>
      <c r="F66" s="90" t="s">
        <v>1</v>
      </c>
      <c r="G66" s="90" t="s">
        <v>1</v>
      </c>
      <c r="H66" s="90" t="s">
        <v>1</v>
      </c>
      <c r="I66" s="90" t="s">
        <v>1</v>
      </c>
      <c r="J66" s="90" t="s">
        <v>1</v>
      </c>
      <c r="K66" s="90" t="s">
        <v>1</v>
      </c>
      <c r="L66" s="90" t="s">
        <v>1</v>
      </c>
      <c r="M66" s="90" t="s">
        <v>1</v>
      </c>
      <c r="N66" s="90" t="s">
        <v>1</v>
      </c>
      <c r="O66" s="91">
        <f>SUM($F$66:$N$66)</f>
        <v>0</v>
      </c>
    </row>
    <row r="67" spans="1:15" ht="24.75" customHeight="1" thickBot="1">
      <c r="A67" s="92" t="s">
        <v>5</v>
      </c>
      <c r="E67" s="93" t="s">
        <v>1</v>
      </c>
      <c r="F67" s="94" t="s">
        <v>1</v>
      </c>
      <c r="G67" s="94" t="s">
        <v>1</v>
      </c>
      <c r="H67" s="94" t="s">
        <v>1</v>
      </c>
      <c r="I67" s="94" t="s">
        <v>1</v>
      </c>
      <c r="J67" s="94" t="s">
        <v>1</v>
      </c>
      <c r="K67" s="94" t="s">
        <v>1</v>
      </c>
      <c r="L67" s="94" t="s">
        <v>1</v>
      </c>
      <c r="M67" s="94" t="s">
        <v>1</v>
      </c>
      <c r="N67" s="94" t="s">
        <v>1</v>
      </c>
      <c r="O67" s="95" t="s">
        <v>1</v>
      </c>
    </row>
    <row r="68" spans="1:15" ht="22.5" customHeight="1" thickBot="1">
      <c r="A68" s="92" t="s">
        <v>1</v>
      </c>
      <c r="B68" s="96" t="s">
        <v>155</v>
      </c>
      <c r="E68" s="97" t="s">
        <v>39</v>
      </c>
      <c r="F68" s="98">
        <v>74016177503</v>
      </c>
      <c r="G68" s="98">
        <v>12902163063</v>
      </c>
      <c r="H68" s="98">
        <v>28478122117</v>
      </c>
      <c r="I68" s="98">
        <v>50000000000</v>
      </c>
      <c r="J68" s="98">
        <v>151151169570</v>
      </c>
      <c r="K68" s="98">
        <v>17557263000</v>
      </c>
      <c r="L68" s="98">
        <v>12250064000</v>
      </c>
      <c r="M68" s="98">
        <v>4550396000</v>
      </c>
      <c r="N68" s="98">
        <v>1757253684</v>
      </c>
      <c r="O68" s="84">
        <f>SUM($F$68:$N$68)</f>
        <v>352662608937</v>
      </c>
    </row>
    <row r="69" spans="1:15" ht="22.5" customHeight="1" thickBot="1">
      <c r="A69" s="92" t="s">
        <v>1</v>
      </c>
      <c r="B69" s="96" t="s">
        <v>156</v>
      </c>
      <c r="E69" s="97" t="s">
        <v>41</v>
      </c>
      <c r="F69" s="98">
        <v>9734349000</v>
      </c>
      <c r="G69" s="98">
        <v>1731026000</v>
      </c>
      <c r="H69" s="98">
        <v>4590706000</v>
      </c>
      <c r="I69" s="98">
        <v>0</v>
      </c>
      <c r="J69" s="98">
        <v>2089930400</v>
      </c>
      <c r="K69" s="98">
        <v>9164422000</v>
      </c>
      <c r="L69" s="98">
        <v>1153056000</v>
      </c>
      <c r="M69" s="98">
        <v>2462923000</v>
      </c>
      <c r="N69" s="98">
        <v>0</v>
      </c>
      <c r="O69" s="84">
        <f>SUM($F$69:$N$69)</f>
        <v>30926412400</v>
      </c>
    </row>
    <row r="70" spans="1:15" ht="22.5" customHeight="1" thickBot="1">
      <c r="A70" s="92" t="s">
        <v>1</v>
      </c>
      <c r="B70" s="96" t="s">
        <v>42</v>
      </c>
      <c r="E70" s="97" t="s">
        <v>43</v>
      </c>
      <c r="F70" s="98">
        <v>313210300</v>
      </c>
      <c r="G70" s="98">
        <v>28820450</v>
      </c>
      <c r="H70" s="98">
        <v>278373150</v>
      </c>
      <c r="I70" s="98">
        <v>40000</v>
      </c>
      <c r="J70" s="98">
        <v>1396725350</v>
      </c>
      <c r="K70" s="98">
        <v>82449650</v>
      </c>
      <c r="L70" s="98">
        <v>0</v>
      </c>
      <c r="M70" s="98">
        <v>0</v>
      </c>
      <c r="N70" s="98">
        <v>0</v>
      </c>
      <c r="O70" s="84">
        <f>SUM($F$70:$N$70)</f>
        <v>2099618900</v>
      </c>
    </row>
    <row r="71" spans="1:15" ht="22.5" customHeight="1" thickBot="1">
      <c r="A71" s="92" t="s">
        <v>5</v>
      </c>
      <c r="B71" s="96" t="s">
        <v>1</v>
      </c>
      <c r="E71" s="97" t="s">
        <v>44</v>
      </c>
      <c r="F71" s="98">
        <f aca="true" t="shared" si="3" ref="F71:N71">F70+F69+F68</f>
        <v>84063736803</v>
      </c>
      <c r="G71" s="98">
        <f t="shared" si="3"/>
        <v>14662009513</v>
      </c>
      <c r="H71" s="98">
        <f t="shared" si="3"/>
        <v>33347201267</v>
      </c>
      <c r="I71" s="98">
        <f t="shared" si="3"/>
        <v>50000040000</v>
      </c>
      <c r="J71" s="98">
        <f t="shared" si="3"/>
        <v>154637825320</v>
      </c>
      <c r="K71" s="98">
        <f t="shared" si="3"/>
        <v>26804134650</v>
      </c>
      <c r="L71" s="98">
        <f t="shared" si="3"/>
        <v>13403120000</v>
      </c>
      <c r="M71" s="98">
        <f t="shared" si="3"/>
        <v>7013319000</v>
      </c>
      <c r="N71" s="98">
        <f t="shared" si="3"/>
        <v>1757253684</v>
      </c>
      <c r="O71" s="84">
        <f>SUM($F$71:$N$71)</f>
        <v>385688640237</v>
      </c>
    </row>
    <row r="72" spans="1:15" ht="22.5" customHeight="1" thickBot="1">
      <c r="A72" s="70" t="s">
        <v>45</v>
      </c>
      <c r="B72" s="85" t="s">
        <v>1</v>
      </c>
      <c r="E72" s="97" t="s">
        <v>157</v>
      </c>
      <c r="F72" s="98">
        <v>0</v>
      </c>
      <c r="G72" s="98">
        <v>0</v>
      </c>
      <c r="H72" s="98">
        <v>0</v>
      </c>
      <c r="I72" s="98">
        <v>0</v>
      </c>
      <c r="J72" s="98">
        <v>16735340920</v>
      </c>
      <c r="K72" s="98">
        <v>0</v>
      </c>
      <c r="L72" s="98">
        <v>8504291000</v>
      </c>
      <c r="M72" s="98">
        <v>0</v>
      </c>
      <c r="N72" s="98">
        <v>0</v>
      </c>
      <c r="O72" s="84">
        <f>SUM($F$72:$N$72)</f>
        <v>25239631920</v>
      </c>
    </row>
    <row r="73" spans="1:15" ht="22.5" customHeight="1" thickBot="1">
      <c r="A73" s="70" t="s">
        <v>47</v>
      </c>
      <c r="B73" s="85" t="s">
        <v>1</v>
      </c>
      <c r="E73" s="97" t="s">
        <v>48</v>
      </c>
      <c r="F73" s="98">
        <v>0</v>
      </c>
      <c r="G73" s="98">
        <v>0</v>
      </c>
      <c r="H73" s="98">
        <v>0</v>
      </c>
      <c r="I73" s="98">
        <v>0</v>
      </c>
      <c r="J73" s="98">
        <v>1346505400</v>
      </c>
      <c r="K73" s="98">
        <v>0</v>
      </c>
      <c r="L73" s="98">
        <v>0</v>
      </c>
      <c r="M73" s="98">
        <v>0</v>
      </c>
      <c r="N73" s="98">
        <v>0</v>
      </c>
      <c r="O73" s="84">
        <f>SUM($F$73:$N$73)</f>
        <v>1346505400</v>
      </c>
    </row>
    <row r="74" spans="1:15" ht="36" customHeight="1" thickBot="1">
      <c r="A74" s="70" t="s">
        <v>5</v>
      </c>
      <c r="B74" s="85" t="s">
        <v>1</v>
      </c>
      <c r="E74" s="99" t="s">
        <v>158</v>
      </c>
      <c r="F74" s="98">
        <f aca="true" t="shared" si="4" ref="F74:N74">F71-F72</f>
        <v>84063736803</v>
      </c>
      <c r="G74" s="98">
        <f t="shared" si="4"/>
        <v>14662009513</v>
      </c>
      <c r="H74" s="98">
        <f t="shared" si="4"/>
        <v>33347201267</v>
      </c>
      <c r="I74" s="98">
        <f t="shared" si="4"/>
        <v>50000040000</v>
      </c>
      <c r="J74" s="98">
        <f t="shared" si="4"/>
        <v>137902484400</v>
      </c>
      <c r="K74" s="98">
        <f t="shared" si="4"/>
        <v>26804134650</v>
      </c>
      <c r="L74" s="98">
        <f t="shared" si="4"/>
        <v>4898829000</v>
      </c>
      <c r="M74" s="98">
        <f t="shared" si="4"/>
        <v>7013319000</v>
      </c>
      <c r="N74" s="98">
        <f t="shared" si="4"/>
        <v>1757253684</v>
      </c>
      <c r="O74" s="84">
        <f>SUM($F$74:$N$74)</f>
        <v>360449008317</v>
      </c>
    </row>
    <row r="75" spans="1:15" ht="31.5" customHeight="1" thickBot="1">
      <c r="A75" s="96" t="s">
        <v>5</v>
      </c>
      <c r="B75" s="85" t="s">
        <v>1</v>
      </c>
      <c r="E75" s="99" t="s">
        <v>49</v>
      </c>
      <c r="F75" s="98">
        <f aca="true" t="shared" si="5" ref="F75:N75">F71-(F72+F73)</f>
        <v>84063736803</v>
      </c>
      <c r="G75" s="98">
        <f t="shared" si="5"/>
        <v>14662009513</v>
      </c>
      <c r="H75" s="98">
        <f t="shared" si="5"/>
        <v>33347201267</v>
      </c>
      <c r="I75" s="98">
        <f t="shared" si="5"/>
        <v>50000040000</v>
      </c>
      <c r="J75" s="98">
        <f t="shared" si="5"/>
        <v>136555979000</v>
      </c>
      <c r="K75" s="98">
        <f t="shared" si="5"/>
        <v>26804134650</v>
      </c>
      <c r="L75" s="98">
        <f t="shared" si="5"/>
        <v>4898829000</v>
      </c>
      <c r="M75" s="98">
        <f t="shared" si="5"/>
        <v>7013319000</v>
      </c>
      <c r="N75" s="98">
        <f t="shared" si="5"/>
        <v>1757253684</v>
      </c>
      <c r="O75" s="98">
        <f>SUM($F$75:$N$75)</f>
        <v>359102502917</v>
      </c>
    </row>
    <row r="76" ht="19.5" customHeight="1">
      <c r="O76" s="100" t="s">
        <v>1</v>
      </c>
    </row>
    <row r="82" ht="15">
      <c r="O82" s="101" t="s">
        <v>1</v>
      </c>
    </row>
  </sheetData>
  <sheetProtection/>
  <mergeCells count="14">
    <mergeCell ref="N12:N13"/>
    <mergeCell ref="O12:O13"/>
    <mergeCell ref="E8:O8"/>
    <mergeCell ref="E9:O9"/>
    <mergeCell ref="E10:O10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2019-02-19T14:00:30Z</cp:lastPrinted>
  <dcterms:created xsi:type="dcterms:W3CDTF">2019-02-18T08:26:22Z</dcterms:created>
  <dcterms:modified xsi:type="dcterms:W3CDTF">2019-02-19T14:00:49Z</dcterms:modified>
  <cp:category/>
  <cp:version/>
  <cp:contentType/>
  <cp:contentStatus/>
</cp:coreProperties>
</file>