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2019" sheetId="1" r:id="rId1"/>
    <sheet name="2020" sheetId="2" r:id="rId2"/>
    <sheet name="2021" sheetId="3" r:id="rId3"/>
  </sheets>
  <definedNames>
    <definedName name="Asama">'2019'!$B$2</definedName>
    <definedName name="AsamaAd">'2019'!$C$2</definedName>
    <definedName name="AyAd">'2019'!$C$4</definedName>
    <definedName name="AyNo">'2019'!$B$4</definedName>
    <definedName name="ButceYil">'2019'!$B$1</definedName>
    <definedName name="SatirBaslik">'2019'!$A$17:$B$21</definedName>
    <definedName name="SutunBaslik">'2019'!$D$1:$N$5</definedName>
    <definedName name="TeklifYil">'2019'!$B$5</definedName>
  </definedNames>
  <calcPr fullCalcOnLoad="1"/>
</workbook>
</file>

<file path=xl/sharedStrings.xml><?xml version="1.0" encoding="utf-8"?>
<sst xmlns="http://schemas.openxmlformats.org/spreadsheetml/2006/main" count="846" uniqueCount="72">
  <si>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</si>
  <si>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</si>
  <si>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</si>
  <si>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</si>
  <si>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</si>
  <si>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</si>
  <si>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</si>
  <si>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</si>
  <si>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</si>
  <si>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</si>
  <si>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Ekim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</si>
  <si>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</si>
  <si>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</si>
  <si>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</si>
  <si>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</si>
  <si>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</si>
  <si>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</si>
  <si>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</si>
  <si>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</si>
  <si>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</si>
  <si>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</si>
  <si>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</si>
  <si>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</si>
  <si>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</si>
  <si>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(III) SAYILI CETVEL - DÜZENLEYİCİ VE DENETLEYİCİ KURUMLAR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</si>
  <si>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</si>
  <si>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</si>
  <si>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</si>
  <si>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</si>
  <si>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</si>
  <si>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</si>
  <si>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</si>
  <si>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</si>
  <si>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</si>
  <si>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</si>
  <si>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</si>
  <si>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</si>
  <si>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</si>
  <si>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</si>
  <si>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42</t>
  </si>
  <si>
    <t>DÜZENLEYİCİ VE DENETLEYİCİ KURUMLAR TOPLAMI</t>
  </si>
  <si>
    <t>2019</t>
  </si>
  <si>
    <t>10</t>
  </si>
  <si>
    <t>Cumhurbaşkanı Teklifi</t>
  </si>
  <si>
    <t>3</t>
  </si>
  <si>
    <t>42.01</t>
  </si>
  <si>
    <t>42.02</t>
  </si>
  <si>
    <t>42.03</t>
  </si>
  <si>
    <t>42.04</t>
  </si>
  <si>
    <t>42.05</t>
  </si>
  <si>
    <t>42.06</t>
  </si>
  <si>
    <t>42.07</t>
  </si>
  <si>
    <t>42.10</t>
  </si>
  <si>
    <t>42.11</t>
  </si>
  <si>
    <t>42.12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</si>
  <si>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</si>
  <si>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</si>
  <si>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</si>
  <si>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</si>
  <si>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</si>
  <si>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</si>
  <si>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</si>
  <si>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</si>
  <si>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</si>
  <si>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</si>
  <si>
    <t>2019  YILI MERKEZİ YÖNETİM BÜTÇE KANUNU İCMALİ</t>
  </si>
  <si>
    <t>13</t>
  </si>
  <si>
    <t>2020</t>
  </si>
  <si>
    <t>23</t>
  </si>
  <si>
    <t>2021</t>
  </si>
  <si>
    <t>(III) SAYILI CETVEL - DÜZENLEYİCİ VE DENETLEYİCİ KURUMLAR 2020 YILI BÜTÇE GİDER TAHMİNLERİ</t>
  </si>
  <si>
    <t>(III) SAYILI CETVEL - DÜZENLEYİCİ VE DENETLEYİCİ KURUMLAR 2021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</si>
</sst>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4">
    <font>
      <sz val="10"/>
      <name val="Arial Tur"/>
      <family val="0"/>
    </font>
    <font>
      <sz val="10"/>
      <name val="Arial"/>
      <family val="0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0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b/>
      <sz val="11"/>
      <name val="Tahoma"/>
      <family val="2"/>
    </font>
    <font>
      <sz val="13"/>
      <color indexed="8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11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21" borderId="6" applyNumberFormat="0" applyAlignment="0" applyProtection="0"/>
    <xf numFmtId="0" fontId="48" fillId="23" borderId="7" applyNumberFormat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8" applyNumberFormat="0" applyFont="0" applyAlignment="0" applyProtection="0"/>
    <xf numFmtId="0" fontId="5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12" xfId="0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17" fontId="15" fillId="0" borderId="0" xfId="0" applyNumberFormat="1" applyFont="1" applyFill="1" applyAlignment="1">
      <alignment horizontal="left"/>
    </xf>
    <xf numFmtId="49" fontId="8" fillId="0" borderId="0" xfId="0" applyNumberFormat="1" applyFont="1" applyAlignment="1">
      <alignment horizontal="left" vertical="center"/>
    </xf>
    <xf numFmtId="0" fontId="18" fillId="0" borderId="13" xfId="0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3" fontId="19" fillId="0" borderId="16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workbookViewId="0" topLeftCell="E9">
      <selection activeCell="E12" sqref="E12:O12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44</v>
      </c>
      <c r="C2" s="3" t="s">
        <v>43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42</v>
      </c>
      <c r="C4" s="3" t="s">
        <v>10</v>
      </c>
      <c r="D4" s="4" t="s">
        <v>11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12</v>
      </c>
      <c r="B5" s="9" t="s">
        <v>41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24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86130000</v>
      </c>
      <c r="G18" s="35">
        <v>10830000</v>
      </c>
      <c r="H18" s="35">
        <v>38981000</v>
      </c>
      <c r="I18" s="35">
        <v>0</v>
      </c>
      <c r="J18" s="35">
        <v>13001000</v>
      </c>
      <c r="K18" s="35">
        <v>11827000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160769000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172716000</v>
      </c>
      <c r="G19" s="35">
        <v>19098000</v>
      </c>
      <c r="H19" s="35">
        <v>110000000</v>
      </c>
      <c r="I19" s="35">
        <v>0</v>
      </c>
      <c r="J19" s="35">
        <v>4295288000</v>
      </c>
      <c r="K19" s="35">
        <v>37898000</v>
      </c>
      <c r="L19" s="35">
        <v>0</v>
      </c>
      <c r="M19" s="35">
        <v>0</v>
      </c>
      <c r="N19" s="35">
        <v>0</v>
      </c>
      <c r="O19" s="36">
        <f t="shared" si="3"/>
        <v>4635000000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91855000</v>
      </c>
      <c r="G20" s="35">
        <v>9665000</v>
      </c>
      <c r="H20" s="35">
        <v>25330000</v>
      </c>
      <c r="I20" s="35">
        <v>0</v>
      </c>
      <c r="J20" s="35">
        <v>155850000</v>
      </c>
      <c r="K20" s="35">
        <v>2400000</v>
      </c>
      <c r="L20" s="35">
        <v>0</v>
      </c>
      <c r="M20" s="35">
        <v>0</v>
      </c>
      <c r="N20" s="35">
        <v>0</v>
      </c>
      <c r="O20" s="36">
        <f t="shared" si="3"/>
        <v>285100000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241179000</v>
      </c>
      <c r="G21" s="35">
        <v>36872000</v>
      </c>
      <c r="H21" s="35">
        <v>38499000</v>
      </c>
      <c r="I21" s="35">
        <v>0</v>
      </c>
      <c r="J21" s="35">
        <v>66710000</v>
      </c>
      <c r="K21" s="35">
        <v>346740000</v>
      </c>
      <c r="L21" s="35">
        <v>0</v>
      </c>
      <c r="M21" s="35">
        <v>0</v>
      </c>
      <c r="N21" s="35">
        <v>0</v>
      </c>
      <c r="O21" s="36">
        <f t="shared" si="3"/>
        <v>730000000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87500000</v>
      </c>
      <c r="G22" s="35">
        <v>13380000</v>
      </c>
      <c r="H22" s="35">
        <v>101712000</v>
      </c>
      <c r="I22" s="35">
        <v>0</v>
      </c>
      <c r="J22" s="35">
        <v>7730000</v>
      </c>
      <c r="K22" s="35">
        <v>97200000</v>
      </c>
      <c r="L22" s="35">
        <v>0</v>
      </c>
      <c r="M22" s="35">
        <v>0</v>
      </c>
      <c r="N22" s="35">
        <v>0</v>
      </c>
      <c r="O22" s="36">
        <f t="shared" si="3"/>
        <v>307522000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47342000</v>
      </c>
      <c r="G23" s="35">
        <v>6613000</v>
      </c>
      <c r="H23" s="35">
        <v>26270000</v>
      </c>
      <c r="I23" s="35">
        <v>0</v>
      </c>
      <c r="J23" s="35">
        <v>53115000</v>
      </c>
      <c r="K23" s="35">
        <v>16660000</v>
      </c>
      <c r="L23" s="35">
        <v>0</v>
      </c>
      <c r="M23" s="35">
        <v>0</v>
      </c>
      <c r="N23" s="35">
        <v>0</v>
      </c>
      <c r="O23" s="36">
        <f t="shared" si="3"/>
        <v>150000000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57090000</v>
      </c>
      <c r="G24" s="35">
        <v>7651000</v>
      </c>
      <c r="H24" s="35">
        <v>14669000</v>
      </c>
      <c r="I24" s="35">
        <v>0</v>
      </c>
      <c r="J24" s="35">
        <v>9280000</v>
      </c>
      <c r="K24" s="35">
        <v>7500000</v>
      </c>
      <c r="L24" s="35">
        <v>0</v>
      </c>
      <c r="M24" s="35">
        <v>0</v>
      </c>
      <c r="N24" s="35">
        <v>0</v>
      </c>
      <c r="O24" s="36">
        <f t="shared" si="3"/>
        <v>96190000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18874000</v>
      </c>
      <c r="G25" s="35">
        <v>2341000</v>
      </c>
      <c r="H25" s="35">
        <v>15315000</v>
      </c>
      <c r="I25" s="35">
        <v>0</v>
      </c>
      <c r="J25" s="35">
        <v>1469000</v>
      </c>
      <c r="K25" s="35">
        <v>5500000</v>
      </c>
      <c r="L25" s="35">
        <v>0</v>
      </c>
      <c r="M25" s="35">
        <v>0</v>
      </c>
      <c r="N25" s="35">
        <v>0</v>
      </c>
      <c r="O25" s="36">
        <f t="shared" si="3"/>
        <v>43499000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10180000</v>
      </c>
      <c r="G26" s="35">
        <v>1590000</v>
      </c>
      <c r="H26" s="35">
        <v>13330000</v>
      </c>
      <c r="I26" s="35">
        <v>0</v>
      </c>
      <c r="J26" s="35">
        <v>320000</v>
      </c>
      <c r="K26" s="35">
        <v>8350000</v>
      </c>
      <c r="L26" s="35">
        <v>0</v>
      </c>
      <c r="M26" s="35">
        <v>0</v>
      </c>
      <c r="N26" s="35">
        <v>0</v>
      </c>
      <c r="O26" s="36">
        <f t="shared" si="3"/>
        <v>33770000</v>
      </c>
    </row>
    <row r="27" spans="2:15" ht="30" customHeight="1">
      <c r="B27" s="28" t="s">
        <v>54</v>
      </c>
      <c r="C27" s="27" t="s">
        <v>1</v>
      </c>
      <c r="E27" s="34" t="s">
        <v>64</v>
      </c>
      <c r="F27" s="35">
        <v>32914000</v>
      </c>
      <c r="G27" s="35">
        <v>4215000</v>
      </c>
      <c r="H27" s="35">
        <v>9057000</v>
      </c>
      <c r="I27" s="35">
        <v>0</v>
      </c>
      <c r="J27" s="35">
        <v>946000</v>
      </c>
      <c r="K27" s="35">
        <v>46400000</v>
      </c>
      <c r="L27" s="35">
        <v>1600000</v>
      </c>
      <c r="M27" s="35">
        <v>0</v>
      </c>
      <c r="N27" s="35">
        <v>0</v>
      </c>
      <c r="O27" s="36">
        <f t="shared" si="3"/>
        <v>95132000</v>
      </c>
    </row>
    <row r="28" spans="1:15" s="20" customFormat="1" ht="33.75" customHeight="1" hidden="1">
      <c r="A28" s="33" t="s">
        <v>38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>
      <c r="A29" s="22" t="s">
        <v>38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>
      <c r="A30" s="22" t="s">
        <v>1</v>
      </c>
      <c r="B30" s="23" t="s">
        <v>39</v>
      </c>
      <c r="E30" s="43" t="s">
        <v>40</v>
      </c>
      <c r="F30" s="44">
        <f>SUM($F$17:$F$28)</f>
        <v>845780000</v>
      </c>
      <c r="G30" s="44">
        <f>SUM($G$17:$G$28)</f>
        <v>112255000</v>
      </c>
      <c r="H30" s="44">
        <f>SUM($H$17:$H$28)</f>
        <v>393163000</v>
      </c>
      <c r="I30" s="44">
        <f>SUM($I$17:$I$28)</f>
        <v>0</v>
      </c>
      <c r="J30" s="44">
        <f>SUM($J$17:$J$28)</f>
        <v>4603709000</v>
      </c>
      <c r="K30" s="44">
        <f>SUM($K$17:$K$28)</f>
        <v>580475000</v>
      </c>
      <c r="L30" s="44">
        <f>SUM($L$17:$L$28)</f>
        <v>1600000</v>
      </c>
      <c r="M30" s="44">
        <f>SUM($M$17:$M$28)</f>
        <v>0</v>
      </c>
      <c r="N30" s="44">
        <f>SUM($N$17:$N$28)</f>
        <v>0</v>
      </c>
      <c r="O30" s="44">
        <f>SUM($O$17:$O$28)</f>
        <v>6536982000</v>
      </c>
    </row>
    <row r="31" ht="12.75">
      <c r="O31" s="16" t="s">
        <v>1</v>
      </c>
    </row>
  </sheetData>
  <sheetProtection/>
  <mergeCells count="15">
    <mergeCell ref="E15:E16"/>
    <mergeCell ref="F15:F16"/>
    <mergeCell ref="E8:O8"/>
    <mergeCell ref="E11:O11"/>
    <mergeCell ref="E12:O12"/>
    <mergeCell ref="E13:O13"/>
    <mergeCell ref="G15:G16"/>
    <mergeCell ref="L15:L16"/>
    <mergeCell ref="H15:H16"/>
    <mergeCell ref="I15:I16"/>
    <mergeCell ref="J15:J16"/>
    <mergeCell ref="K15:K16"/>
    <mergeCell ref="M15:M16"/>
    <mergeCell ref="N15:N16"/>
    <mergeCell ref="O15:O16"/>
  </mergeCells>
  <printOptions horizontalCentered="1" verticalCentered="1"/>
  <pageMargins left="0.3937007874015748" right="0.3937007874015748" top="0.44" bottom="0.7874015748031497" header="0.29" footer="0.3937007874015748"/>
  <pageSetup firstPageNumber="1" useFirstPageNumber="1"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E9">
      <selection activeCell="E12" sqref="E12:O12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66</v>
      </c>
      <c r="C2" s="3" t="s">
        <v>43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42</v>
      </c>
      <c r="C4" s="3" t="s">
        <v>10</v>
      </c>
      <c r="D4" s="4" t="s">
        <v>11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12</v>
      </c>
      <c r="B5" s="9" t="s">
        <v>67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70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95238000</v>
      </c>
      <c r="G18" s="35">
        <v>11410000</v>
      </c>
      <c r="H18" s="35">
        <v>38550000</v>
      </c>
      <c r="I18" s="35">
        <v>0</v>
      </c>
      <c r="J18" s="35">
        <v>14232000</v>
      </c>
      <c r="K18" s="35">
        <v>15899000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175329000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191788000</v>
      </c>
      <c r="G19" s="35">
        <v>21087000</v>
      </c>
      <c r="H19" s="35">
        <v>130657000</v>
      </c>
      <c r="I19" s="35">
        <v>0</v>
      </c>
      <c r="J19" s="35">
        <v>4958210000</v>
      </c>
      <c r="K19" s="35">
        <v>43258000</v>
      </c>
      <c r="L19" s="35">
        <v>0</v>
      </c>
      <c r="M19" s="35">
        <v>0</v>
      </c>
      <c r="N19" s="35">
        <v>0</v>
      </c>
      <c r="O19" s="36">
        <f t="shared" si="3"/>
        <v>5345000000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96892000</v>
      </c>
      <c r="G20" s="35">
        <v>10362000</v>
      </c>
      <c r="H20" s="35">
        <v>26901000</v>
      </c>
      <c r="I20" s="35">
        <v>0</v>
      </c>
      <c r="J20" s="35">
        <v>161801000</v>
      </c>
      <c r="K20" s="35">
        <v>2533000</v>
      </c>
      <c r="L20" s="35">
        <v>0</v>
      </c>
      <c r="M20" s="35">
        <v>0</v>
      </c>
      <c r="N20" s="35">
        <v>0</v>
      </c>
      <c r="O20" s="36">
        <f t="shared" si="3"/>
        <v>298489000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253313000</v>
      </c>
      <c r="G21" s="35">
        <v>38731000</v>
      </c>
      <c r="H21" s="35">
        <v>40517000</v>
      </c>
      <c r="I21" s="35">
        <v>0</v>
      </c>
      <c r="J21" s="35">
        <v>70046000</v>
      </c>
      <c r="K21" s="35">
        <v>364079000</v>
      </c>
      <c r="L21" s="35">
        <v>0</v>
      </c>
      <c r="M21" s="35">
        <v>0</v>
      </c>
      <c r="N21" s="35">
        <v>0</v>
      </c>
      <c r="O21" s="36">
        <f t="shared" si="3"/>
        <v>766686000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95661000</v>
      </c>
      <c r="G22" s="35">
        <v>14577000</v>
      </c>
      <c r="H22" s="35">
        <v>109094000</v>
      </c>
      <c r="I22" s="35">
        <v>0</v>
      </c>
      <c r="J22" s="35">
        <v>10560000</v>
      </c>
      <c r="K22" s="35">
        <v>85908000</v>
      </c>
      <c r="L22" s="35">
        <v>0</v>
      </c>
      <c r="M22" s="35">
        <v>0</v>
      </c>
      <c r="N22" s="35">
        <v>0</v>
      </c>
      <c r="O22" s="36">
        <f t="shared" si="3"/>
        <v>315800000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52078000</v>
      </c>
      <c r="G23" s="35">
        <v>7282000</v>
      </c>
      <c r="H23" s="35">
        <v>27684000</v>
      </c>
      <c r="I23" s="35">
        <v>0</v>
      </c>
      <c r="J23" s="35">
        <v>56760000</v>
      </c>
      <c r="K23" s="35">
        <v>11196000</v>
      </c>
      <c r="L23" s="35">
        <v>0</v>
      </c>
      <c r="M23" s="35">
        <v>0</v>
      </c>
      <c r="N23" s="35">
        <v>0</v>
      </c>
      <c r="O23" s="36">
        <f t="shared" si="3"/>
        <v>155000000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66277000</v>
      </c>
      <c r="G24" s="35">
        <v>9389000</v>
      </c>
      <c r="H24" s="35">
        <v>16280000</v>
      </c>
      <c r="I24" s="35">
        <v>0</v>
      </c>
      <c r="J24" s="35">
        <v>10615000</v>
      </c>
      <c r="K24" s="35">
        <v>8629000</v>
      </c>
      <c r="L24" s="35">
        <v>0</v>
      </c>
      <c r="M24" s="35">
        <v>0</v>
      </c>
      <c r="N24" s="35">
        <v>0</v>
      </c>
      <c r="O24" s="36">
        <f t="shared" si="3"/>
        <v>111190000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20201000</v>
      </c>
      <c r="G25" s="35">
        <v>2505000</v>
      </c>
      <c r="H25" s="35">
        <v>16240000</v>
      </c>
      <c r="I25" s="35">
        <v>0</v>
      </c>
      <c r="J25" s="35">
        <v>1534000</v>
      </c>
      <c r="K25" s="35">
        <v>15508000</v>
      </c>
      <c r="L25" s="35">
        <v>0</v>
      </c>
      <c r="M25" s="35">
        <v>0</v>
      </c>
      <c r="N25" s="35">
        <v>0</v>
      </c>
      <c r="O25" s="36">
        <f t="shared" si="3"/>
        <v>55988000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10180000</v>
      </c>
      <c r="G26" s="35">
        <v>1590000</v>
      </c>
      <c r="H26" s="35">
        <v>14903000</v>
      </c>
      <c r="I26" s="35">
        <v>0</v>
      </c>
      <c r="J26" s="35">
        <v>320000</v>
      </c>
      <c r="K26" s="35">
        <v>8350000</v>
      </c>
      <c r="L26" s="35">
        <v>0</v>
      </c>
      <c r="M26" s="35">
        <v>0</v>
      </c>
      <c r="N26" s="35">
        <v>0</v>
      </c>
      <c r="O26" s="36">
        <f t="shared" si="3"/>
        <v>35343000</v>
      </c>
    </row>
    <row r="27" spans="2:15" ht="30" customHeight="1" thickBot="1">
      <c r="B27" s="28" t="s">
        <v>54</v>
      </c>
      <c r="C27" s="27" t="s">
        <v>1</v>
      </c>
      <c r="E27" s="34" t="s">
        <v>64</v>
      </c>
      <c r="F27" s="35">
        <v>36213000</v>
      </c>
      <c r="G27" s="35">
        <v>4640000</v>
      </c>
      <c r="H27" s="35">
        <v>10456000</v>
      </c>
      <c r="I27" s="35">
        <v>0</v>
      </c>
      <c r="J27" s="35">
        <v>1035000</v>
      </c>
      <c r="K27" s="35">
        <v>46400000</v>
      </c>
      <c r="L27" s="35">
        <v>1600000</v>
      </c>
      <c r="M27" s="35">
        <v>0</v>
      </c>
      <c r="N27" s="35">
        <v>0</v>
      </c>
      <c r="O27" s="36">
        <f t="shared" si="3"/>
        <v>100344000</v>
      </c>
    </row>
    <row r="28" spans="1:15" s="20" customFormat="1" ht="33.75" customHeight="1" hidden="1">
      <c r="A28" s="33" t="s">
        <v>38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 thickBot="1">
      <c r="A29" s="22" t="s">
        <v>38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 thickBot="1">
      <c r="A30" s="22" t="s">
        <v>1</v>
      </c>
      <c r="B30" s="23" t="s">
        <v>39</v>
      </c>
      <c r="E30" s="43" t="s">
        <v>40</v>
      </c>
      <c r="F30" s="44">
        <f>SUM($F$17:$F$28)</f>
        <v>917841000</v>
      </c>
      <c r="G30" s="44">
        <f>SUM($G$17:$G$28)</f>
        <v>121573000</v>
      </c>
      <c r="H30" s="44">
        <f>SUM($H$17:$H$28)</f>
        <v>431282000</v>
      </c>
      <c r="I30" s="44">
        <f>SUM($I$17:$I$28)</f>
        <v>0</v>
      </c>
      <c r="J30" s="44">
        <f>SUM($J$17:$J$28)</f>
        <v>5285113000</v>
      </c>
      <c r="K30" s="44">
        <f>SUM($K$17:$K$28)</f>
        <v>601760000</v>
      </c>
      <c r="L30" s="44">
        <f>SUM($L$17:$L$28)</f>
        <v>1600000</v>
      </c>
      <c r="M30" s="44">
        <f>SUM($M$17:$M$28)</f>
        <v>0</v>
      </c>
      <c r="N30" s="44">
        <f>SUM($N$17:$N$28)</f>
        <v>0</v>
      </c>
      <c r="O30" s="44">
        <f>SUM($O$17:$O$28)</f>
        <v>7359169000</v>
      </c>
    </row>
    <row r="31" ht="12.75">
      <c r="O31" s="16" t="s">
        <v>1</v>
      </c>
    </row>
  </sheetData>
  <sheetProtection/>
  <mergeCells count="15"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</mergeCells>
  <printOptions horizontalCentered="1" verticalCentered="1"/>
  <pageMargins left="0.3937007874015748" right="0.3937007874015748" top="0.4330708661417323" bottom="0.7874015748031497" header="0.2755905511811024" footer="0.3937007874015748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E9">
      <selection activeCell="E13" sqref="E13:O13"/>
    </sheetView>
  </sheetViews>
  <sheetFormatPr defaultColWidth="9.00390625" defaultRowHeight="12.75"/>
  <cols>
    <col min="1" max="3" width="9.125" style="12" hidden="1" customWidth="1"/>
    <col min="4" max="4" width="13.625" style="12" hidden="1" customWidth="1"/>
    <col min="5" max="5" width="67.00390625" style="12" bestFit="1" customWidth="1"/>
    <col min="6" max="8" width="18.75390625" style="12" bestFit="1" customWidth="1"/>
    <col min="9" max="9" width="17.75390625" style="12" bestFit="1" customWidth="1"/>
    <col min="10" max="12" width="18.75390625" style="12" bestFit="1" customWidth="1"/>
    <col min="13" max="14" width="17.75390625" style="12" bestFit="1" customWidth="1"/>
    <col min="15" max="15" width="19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41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68</v>
      </c>
      <c r="C2" s="3" t="s">
        <v>43</v>
      </c>
      <c r="D2" s="4" t="s">
        <v>7</v>
      </c>
      <c r="E2" s="14" t="str">
        <f aca="true" t="shared" si="0" ref="E2:N2">ButceYil</f>
        <v>2019</v>
      </c>
      <c r="F2" s="14" t="str">
        <f t="shared" si="0"/>
        <v>2019</v>
      </c>
      <c r="G2" s="14" t="str">
        <f t="shared" si="0"/>
        <v>2019</v>
      </c>
      <c r="H2" s="14" t="str">
        <f t="shared" si="0"/>
        <v>2019</v>
      </c>
      <c r="I2" s="14" t="str">
        <f t="shared" si="0"/>
        <v>2019</v>
      </c>
      <c r="J2" s="14" t="str">
        <f t="shared" si="0"/>
        <v>2019</v>
      </c>
      <c r="K2" s="14" t="str">
        <f t="shared" si="0"/>
        <v>2019</v>
      </c>
      <c r="L2" s="14" t="str">
        <f t="shared" si="0"/>
        <v>2019</v>
      </c>
      <c r="M2" s="14" t="str">
        <f t="shared" si="0"/>
        <v>2019</v>
      </c>
      <c r="N2" s="14" t="str">
        <f t="shared" si="0"/>
        <v>2019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2019</v>
      </c>
      <c r="G3" s="14" t="str">
        <f t="shared" si="1"/>
        <v>2019</v>
      </c>
      <c r="H3" s="14" t="str">
        <f t="shared" si="1"/>
        <v>2019</v>
      </c>
      <c r="I3" s="14" t="str">
        <f t="shared" si="1"/>
        <v>2019</v>
      </c>
      <c r="J3" s="14" t="str">
        <f t="shared" si="1"/>
        <v>2019</v>
      </c>
      <c r="K3" s="14" t="str">
        <f t="shared" si="1"/>
        <v>2019</v>
      </c>
      <c r="L3" s="14" t="str">
        <f t="shared" si="1"/>
        <v>2019</v>
      </c>
      <c r="M3" s="14" t="str">
        <f t="shared" si="1"/>
        <v>2019</v>
      </c>
      <c r="N3" s="14" t="str">
        <f t="shared" si="1"/>
        <v>2019</v>
      </c>
      <c r="O3" s="8" t="s">
        <v>1</v>
      </c>
    </row>
    <row r="4" spans="1:15" ht="12.75" hidden="1">
      <c r="A4" s="7" t="s">
        <v>9</v>
      </c>
      <c r="B4" s="2" t="s">
        <v>42</v>
      </c>
      <c r="C4" s="3" t="s">
        <v>10</v>
      </c>
      <c r="D4" s="4" t="s">
        <v>11</v>
      </c>
      <c r="E4" s="14" t="s">
        <v>1</v>
      </c>
      <c r="F4" s="14" t="str">
        <f aca="true" t="shared" si="2" ref="F4:N4">Asama</f>
        <v>3</v>
      </c>
      <c r="G4" s="14" t="str">
        <f t="shared" si="2"/>
        <v>3</v>
      </c>
      <c r="H4" s="14" t="str">
        <f t="shared" si="2"/>
        <v>3</v>
      </c>
      <c r="I4" s="14" t="str">
        <f t="shared" si="2"/>
        <v>3</v>
      </c>
      <c r="J4" s="14" t="str">
        <f t="shared" si="2"/>
        <v>3</v>
      </c>
      <c r="K4" s="14" t="str">
        <f t="shared" si="2"/>
        <v>3</v>
      </c>
      <c r="L4" s="14" t="str">
        <f t="shared" si="2"/>
        <v>3</v>
      </c>
      <c r="M4" s="14" t="str">
        <f t="shared" si="2"/>
        <v>3</v>
      </c>
      <c r="N4" s="14" t="str">
        <f t="shared" si="2"/>
        <v>3</v>
      </c>
      <c r="O4" s="8" t="s">
        <v>1</v>
      </c>
    </row>
    <row r="5" spans="1:15" ht="12.75" hidden="1">
      <c r="A5" s="7" t="s">
        <v>12</v>
      </c>
      <c r="B5" s="9" t="s">
        <v>69</v>
      </c>
      <c r="C5" s="9" t="s">
        <v>1</v>
      </c>
      <c r="D5" s="4" t="s">
        <v>13</v>
      </c>
      <c r="E5" s="14" t="s">
        <v>1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5" t="s">
        <v>22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1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9.5" customHeight="1" hidden="1">
      <c r="A8" s="9" t="s">
        <v>23</v>
      </c>
      <c r="B8" s="9" t="s">
        <v>1</v>
      </c>
      <c r="C8" s="9" t="s">
        <v>1</v>
      </c>
      <c r="D8" s="7" t="s">
        <v>1</v>
      </c>
      <c r="E8" s="49" t="s">
        <v>1</v>
      </c>
      <c r="F8" s="49" t="s">
        <v>1</v>
      </c>
      <c r="G8" s="49" t="s">
        <v>1</v>
      </c>
      <c r="H8" s="49" t="s">
        <v>1</v>
      </c>
      <c r="I8" s="49" t="s">
        <v>1</v>
      </c>
      <c r="J8" s="49" t="s">
        <v>1</v>
      </c>
      <c r="K8" s="49" t="s">
        <v>1</v>
      </c>
      <c r="L8" s="49" t="s">
        <v>1</v>
      </c>
      <c r="M8" s="49" t="s">
        <v>1</v>
      </c>
      <c r="N8" s="49" t="s">
        <v>1</v>
      </c>
      <c r="O8" s="49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8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D10" s="4" t="s">
        <v>1</v>
      </c>
      <c r="E10" s="4" t="s">
        <v>1</v>
      </c>
      <c r="F10" s="4" t="s">
        <v>1</v>
      </c>
      <c r="G10" s="4" t="s">
        <v>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8" t="s">
        <v>1</v>
      </c>
    </row>
    <row r="11" spans="1:15" s="26" customFormat="1" ht="30" customHeight="1">
      <c r="A11" s="24" t="s">
        <v>1</v>
      </c>
      <c r="B11" s="24" t="s">
        <v>1</v>
      </c>
      <c r="C11" s="24" t="s">
        <v>1</v>
      </c>
      <c r="D11" s="25" t="s">
        <v>1</v>
      </c>
      <c r="E11" s="50" t="s">
        <v>65</v>
      </c>
      <c r="F11" s="50" t="s">
        <v>1</v>
      </c>
      <c r="G11" s="50" t="s">
        <v>1</v>
      </c>
      <c r="H11" s="50" t="s">
        <v>1</v>
      </c>
      <c r="I11" s="50" t="s">
        <v>1</v>
      </c>
      <c r="J11" s="50" t="s">
        <v>1</v>
      </c>
      <c r="K11" s="50" t="s">
        <v>1</v>
      </c>
      <c r="L11" s="50" t="s">
        <v>1</v>
      </c>
      <c r="M11" s="50" t="s">
        <v>1</v>
      </c>
      <c r="N11" s="50" t="s">
        <v>1</v>
      </c>
      <c r="O11" s="50" t="s">
        <v>1</v>
      </c>
    </row>
    <row r="12" spans="1:15" s="26" customFormat="1" ht="30" customHeight="1">
      <c r="A12" s="24" t="s">
        <v>1</v>
      </c>
      <c r="B12" s="24" t="s">
        <v>1</v>
      </c>
      <c r="C12" s="24" t="s">
        <v>1</v>
      </c>
      <c r="E12" s="50" t="s">
        <v>71</v>
      </c>
      <c r="F12" s="50" t="s">
        <v>1</v>
      </c>
      <c r="G12" s="50" t="s">
        <v>1</v>
      </c>
      <c r="H12" s="50" t="s">
        <v>1</v>
      </c>
      <c r="I12" s="50" t="s">
        <v>1</v>
      </c>
      <c r="J12" s="50" t="s">
        <v>1</v>
      </c>
      <c r="K12" s="50" t="s">
        <v>1</v>
      </c>
      <c r="L12" s="50" t="s">
        <v>1</v>
      </c>
      <c r="M12" s="50" t="s">
        <v>1</v>
      </c>
      <c r="N12" s="50" t="s">
        <v>1</v>
      </c>
      <c r="O12" s="50" t="s">
        <v>1</v>
      </c>
    </row>
    <row r="13" spans="1:15" s="26" customFormat="1" ht="30" customHeight="1">
      <c r="A13" s="24" t="s">
        <v>1</v>
      </c>
      <c r="B13" s="24" t="s">
        <v>1</v>
      </c>
      <c r="C13" s="24" t="s">
        <v>1</v>
      </c>
      <c r="D13" s="25" t="s">
        <v>1</v>
      </c>
      <c r="E13" s="51" t="s">
        <v>25</v>
      </c>
      <c r="F13" s="51" t="s">
        <v>1</v>
      </c>
      <c r="G13" s="51" t="s">
        <v>1</v>
      </c>
      <c r="H13" s="51" t="s">
        <v>1</v>
      </c>
      <c r="I13" s="51" t="s">
        <v>1</v>
      </c>
      <c r="J13" s="51" t="s">
        <v>1</v>
      </c>
      <c r="K13" s="51" t="s">
        <v>1</v>
      </c>
      <c r="L13" s="51" t="s">
        <v>1</v>
      </c>
      <c r="M13" s="51" t="s">
        <v>1</v>
      </c>
      <c r="N13" s="51" t="s">
        <v>1</v>
      </c>
      <c r="O13" s="51" t="s">
        <v>1</v>
      </c>
    </row>
    <row r="14" spans="1:15" ht="30" customHeight="1" thickBot="1">
      <c r="A14" s="9" t="s">
        <v>1</v>
      </c>
      <c r="B14" s="9" t="s">
        <v>1</v>
      </c>
      <c r="C14" s="9" t="s">
        <v>1</v>
      </c>
      <c r="D14" s="11" t="s">
        <v>1</v>
      </c>
      <c r="E14" s="13" t="s">
        <v>1</v>
      </c>
      <c r="F14" s="13" t="s">
        <v>1</v>
      </c>
      <c r="G14" s="13" t="s">
        <v>1</v>
      </c>
      <c r="H14" s="13" t="s">
        <v>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3" t="s">
        <v>1</v>
      </c>
      <c r="O14" s="17" t="str">
        <f>IF(ButceYil&gt;2008,"TL","YTL")</f>
        <v>TL</v>
      </c>
    </row>
    <row r="15" spans="1:15" s="20" customFormat="1" ht="30" customHeight="1">
      <c r="A15" s="18" t="s">
        <v>1</v>
      </c>
      <c r="B15" s="18" t="s">
        <v>1</v>
      </c>
      <c r="C15" s="18" t="s">
        <v>1</v>
      </c>
      <c r="D15" s="19" t="s">
        <v>1</v>
      </c>
      <c r="E15" s="47" t="s">
        <v>26</v>
      </c>
      <c r="F15" s="45" t="s">
        <v>27</v>
      </c>
      <c r="G15" s="45" t="s">
        <v>28</v>
      </c>
      <c r="H15" s="45" t="s">
        <v>29</v>
      </c>
      <c r="I15" s="45" t="s">
        <v>30</v>
      </c>
      <c r="J15" s="45" t="s">
        <v>31</v>
      </c>
      <c r="K15" s="45" t="s">
        <v>32</v>
      </c>
      <c r="L15" s="45" t="s">
        <v>33</v>
      </c>
      <c r="M15" s="45" t="s">
        <v>34</v>
      </c>
      <c r="N15" s="45" t="s">
        <v>35</v>
      </c>
      <c r="O15" s="45" t="s">
        <v>36</v>
      </c>
    </row>
    <row r="16" spans="4:15" s="20" customFormat="1" ht="30" customHeight="1" thickBot="1">
      <c r="D16" s="21" t="s">
        <v>1</v>
      </c>
      <c r="E16" s="48" t="s">
        <v>1</v>
      </c>
      <c r="F16" s="46" t="s">
        <v>1</v>
      </c>
      <c r="G16" s="46" t="s">
        <v>1</v>
      </c>
      <c r="H16" s="46" t="s">
        <v>1</v>
      </c>
      <c r="I16" s="46" t="s">
        <v>1</v>
      </c>
      <c r="J16" s="46" t="s">
        <v>1</v>
      </c>
      <c r="K16" s="46" t="s">
        <v>1</v>
      </c>
      <c r="L16" s="46" t="s">
        <v>1</v>
      </c>
      <c r="M16" s="46" t="s">
        <v>1</v>
      </c>
      <c r="N16" s="46" t="s">
        <v>1</v>
      </c>
      <c r="O16" s="46" t="s">
        <v>1</v>
      </c>
    </row>
    <row r="17" spans="1:15" s="20" customFormat="1" ht="30" customHeight="1" hidden="1">
      <c r="A17" s="21" t="s">
        <v>2</v>
      </c>
      <c r="B17" s="21" t="s">
        <v>37</v>
      </c>
      <c r="C17" s="21" t="s">
        <v>5</v>
      </c>
      <c r="E17" s="29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30" t="s">
        <v>1</v>
      </c>
      <c r="K17" s="30" t="s">
        <v>1</v>
      </c>
      <c r="L17" s="30" t="s">
        <v>1</v>
      </c>
      <c r="M17" s="30" t="s">
        <v>1</v>
      </c>
      <c r="N17" s="30" t="s">
        <v>1</v>
      </c>
      <c r="O17" s="31" t="s">
        <v>1</v>
      </c>
    </row>
    <row r="18" spans="1:15" s="20" customFormat="1" ht="30" customHeight="1">
      <c r="A18" s="27" t="s">
        <v>1</v>
      </c>
      <c r="B18" s="28" t="s">
        <v>45</v>
      </c>
      <c r="C18" s="27" t="s">
        <v>1</v>
      </c>
      <c r="E18" s="34" t="s">
        <v>55</v>
      </c>
      <c r="F18" s="35">
        <v>104686000</v>
      </c>
      <c r="G18" s="35">
        <v>12585000</v>
      </c>
      <c r="H18" s="35">
        <v>36974000</v>
      </c>
      <c r="I18" s="35">
        <v>0</v>
      </c>
      <c r="J18" s="35">
        <v>15303000</v>
      </c>
      <c r="K18" s="35">
        <v>13761000</v>
      </c>
      <c r="L18" s="35">
        <v>0</v>
      </c>
      <c r="M18" s="35">
        <v>0</v>
      </c>
      <c r="N18" s="35">
        <v>0</v>
      </c>
      <c r="O18" s="36">
        <f aca="true" t="shared" si="3" ref="O18:O27">N18+M18+L18+K18+J18+I18+H18+G18+F18</f>
        <v>183309000</v>
      </c>
    </row>
    <row r="19" spans="2:15" ht="30" customHeight="1">
      <c r="B19" s="28" t="s">
        <v>46</v>
      </c>
      <c r="C19" s="27" t="s">
        <v>1</v>
      </c>
      <c r="E19" s="34" t="s">
        <v>56</v>
      </c>
      <c r="F19" s="35">
        <v>212326000</v>
      </c>
      <c r="G19" s="35">
        <v>23268000</v>
      </c>
      <c r="H19" s="35">
        <v>160189000</v>
      </c>
      <c r="I19" s="35">
        <v>0</v>
      </c>
      <c r="J19" s="35">
        <v>6014395000</v>
      </c>
      <c r="K19" s="35">
        <v>49822000</v>
      </c>
      <c r="L19" s="35">
        <v>0</v>
      </c>
      <c r="M19" s="35">
        <v>0</v>
      </c>
      <c r="N19" s="35">
        <v>0</v>
      </c>
      <c r="O19" s="36">
        <f t="shared" si="3"/>
        <v>6460000000</v>
      </c>
    </row>
    <row r="20" spans="2:15" ht="30" customHeight="1">
      <c r="B20" s="28" t="s">
        <v>47</v>
      </c>
      <c r="C20" s="27" t="s">
        <v>1</v>
      </c>
      <c r="E20" s="34" t="s">
        <v>57</v>
      </c>
      <c r="F20" s="35">
        <v>101934000</v>
      </c>
      <c r="G20" s="35">
        <v>11016000</v>
      </c>
      <c r="H20" s="35">
        <v>28351000</v>
      </c>
      <c r="I20" s="35">
        <v>0</v>
      </c>
      <c r="J20" s="35">
        <v>167443000</v>
      </c>
      <c r="K20" s="35">
        <v>2669000</v>
      </c>
      <c r="L20" s="35">
        <v>0</v>
      </c>
      <c r="M20" s="35">
        <v>0</v>
      </c>
      <c r="N20" s="35">
        <v>0</v>
      </c>
      <c r="O20" s="36">
        <f t="shared" si="3"/>
        <v>311413000</v>
      </c>
    </row>
    <row r="21" spans="2:15" ht="30" customHeight="1">
      <c r="B21" s="28" t="s">
        <v>48</v>
      </c>
      <c r="C21" s="27" t="s">
        <v>1</v>
      </c>
      <c r="E21" s="34" t="s">
        <v>58</v>
      </c>
      <c r="F21" s="35">
        <v>266012000</v>
      </c>
      <c r="G21" s="35">
        <v>40663000</v>
      </c>
      <c r="H21" s="35">
        <v>42617000</v>
      </c>
      <c r="I21" s="35">
        <v>0</v>
      </c>
      <c r="J21" s="35">
        <v>73550000</v>
      </c>
      <c r="K21" s="35">
        <v>382288000</v>
      </c>
      <c r="L21" s="35">
        <v>0</v>
      </c>
      <c r="M21" s="35">
        <v>0</v>
      </c>
      <c r="N21" s="35">
        <v>0</v>
      </c>
      <c r="O21" s="36">
        <f t="shared" si="3"/>
        <v>805130000</v>
      </c>
    </row>
    <row r="22" spans="2:15" ht="30" customHeight="1">
      <c r="B22" s="28" t="s">
        <v>49</v>
      </c>
      <c r="C22" s="27" t="s">
        <v>1</v>
      </c>
      <c r="E22" s="34" t="s">
        <v>59</v>
      </c>
      <c r="F22" s="35">
        <v>113032000</v>
      </c>
      <c r="G22" s="35">
        <v>17391000</v>
      </c>
      <c r="H22" s="35">
        <v>150313000</v>
      </c>
      <c r="I22" s="35">
        <v>0</v>
      </c>
      <c r="J22" s="35">
        <v>13090000</v>
      </c>
      <c r="K22" s="35">
        <v>25874000</v>
      </c>
      <c r="L22" s="35">
        <v>0</v>
      </c>
      <c r="M22" s="35">
        <v>0</v>
      </c>
      <c r="N22" s="35">
        <v>0</v>
      </c>
      <c r="O22" s="36">
        <f t="shared" si="3"/>
        <v>319700000</v>
      </c>
    </row>
    <row r="23" spans="2:15" ht="30" customHeight="1">
      <c r="B23" s="28" t="s">
        <v>50</v>
      </c>
      <c r="C23" s="27" t="s">
        <v>1</v>
      </c>
      <c r="E23" s="34" t="s">
        <v>60</v>
      </c>
      <c r="F23" s="35">
        <v>57283000</v>
      </c>
      <c r="G23" s="35">
        <v>8005000</v>
      </c>
      <c r="H23" s="35">
        <v>29327000</v>
      </c>
      <c r="I23" s="35">
        <v>0</v>
      </c>
      <c r="J23" s="35">
        <v>53631000</v>
      </c>
      <c r="K23" s="35">
        <v>11754000</v>
      </c>
      <c r="L23" s="35">
        <v>0</v>
      </c>
      <c r="M23" s="35">
        <v>0</v>
      </c>
      <c r="N23" s="35">
        <v>0</v>
      </c>
      <c r="O23" s="36">
        <f t="shared" si="3"/>
        <v>160000000</v>
      </c>
    </row>
    <row r="24" spans="2:15" ht="30" customHeight="1">
      <c r="B24" s="28" t="s">
        <v>51</v>
      </c>
      <c r="C24" s="27" t="s">
        <v>1</v>
      </c>
      <c r="E24" s="34" t="s">
        <v>61</v>
      </c>
      <c r="F24" s="35">
        <v>75158000</v>
      </c>
      <c r="G24" s="35">
        <v>10910000</v>
      </c>
      <c r="H24" s="35">
        <v>17666000</v>
      </c>
      <c r="I24" s="35">
        <v>0</v>
      </c>
      <c r="J24" s="35">
        <v>11350000</v>
      </c>
      <c r="K24" s="35">
        <v>9106000</v>
      </c>
      <c r="L24" s="35">
        <v>0</v>
      </c>
      <c r="M24" s="35">
        <v>0</v>
      </c>
      <c r="N24" s="35">
        <v>0</v>
      </c>
      <c r="O24" s="36">
        <f t="shared" si="3"/>
        <v>124190000</v>
      </c>
    </row>
    <row r="25" spans="2:15" ht="30" customHeight="1">
      <c r="B25" s="28" t="s">
        <v>52</v>
      </c>
      <c r="C25" s="27" t="s">
        <v>1</v>
      </c>
      <c r="E25" s="34" t="s">
        <v>62</v>
      </c>
      <c r="F25" s="35">
        <v>20201000</v>
      </c>
      <c r="G25" s="35">
        <v>2505000</v>
      </c>
      <c r="H25" s="35">
        <v>16240000</v>
      </c>
      <c r="I25" s="35">
        <v>0</v>
      </c>
      <c r="J25" s="35">
        <v>1534000</v>
      </c>
      <c r="K25" s="35">
        <v>15508000</v>
      </c>
      <c r="L25" s="35">
        <v>0</v>
      </c>
      <c r="M25" s="35">
        <v>0</v>
      </c>
      <c r="N25" s="35">
        <v>0</v>
      </c>
      <c r="O25" s="36">
        <f t="shared" si="3"/>
        <v>55988000</v>
      </c>
    </row>
    <row r="26" spans="2:15" ht="30" customHeight="1">
      <c r="B26" s="28" t="s">
        <v>53</v>
      </c>
      <c r="C26" s="27" t="s">
        <v>1</v>
      </c>
      <c r="E26" s="34" t="s">
        <v>63</v>
      </c>
      <c r="F26" s="35">
        <v>12264000</v>
      </c>
      <c r="G26" s="35">
        <v>1910000</v>
      </c>
      <c r="H26" s="35">
        <v>15827000</v>
      </c>
      <c r="I26" s="35">
        <v>0</v>
      </c>
      <c r="J26" s="35">
        <v>384000</v>
      </c>
      <c r="K26" s="35">
        <v>10140000</v>
      </c>
      <c r="L26" s="35">
        <v>0</v>
      </c>
      <c r="M26" s="35">
        <v>0</v>
      </c>
      <c r="N26" s="35">
        <v>0</v>
      </c>
      <c r="O26" s="36">
        <f t="shared" si="3"/>
        <v>40525000</v>
      </c>
    </row>
    <row r="27" spans="2:15" ht="30" customHeight="1" thickBot="1">
      <c r="B27" s="28" t="s">
        <v>54</v>
      </c>
      <c r="C27" s="27" t="s">
        <v>1</v>
      </c>
      <c r="E27" s="34" t="s">
        <v>64</v>
      </c>
      <c r="F27" s="35">
        <v>40291000</v>
      </c>
      <c r="G27" s="35">
        <v>5161000</v>
      </c>
      <c r="H27" s="35">
        <v>11182000</v>
      </c>
      <c r="I27" s="35">
        <v>0</v>
      </c>
      <c r="J27" s="35">
        <v>1139000</v>
      </c>
      <c r="K27" s="35">
        <v>46400000</v>
      </c>
      <c r="L27" s="35">
        <v>1600000</v>
      </c>
      <c r="M27" s="35">
        <v>0</v>
      </c>
      <c r="N27" s="35">
        <v>0</v>
      </c>
      <c r="O27" s="36">
        <f t="shared" si="3"/>
        <v>105773000</v>
      </c>
    </row>
    <row r="28" spans="1:15" s="20" customFormat="1" ht="33.75" customHeight="1" hidden="1">
      <c r="A28" s="33" t="s">
        <v>38</v>
      </c>
      <c r="B28" s="32" t="s">
        <v>1</v>
      </c>
      <c r="C28" s="27" t="s">
        <v>1</v>
      </c>
      <c r="E28" s="37" t="s">
        <v>1</v>
      </c>
      <c r="F28" s="38" t="s">
        <v>1</v>
      </c>
      <c r="G28" s="38" t="s">
        <v>1</v>
      </c>
      <c r="H28" s="38" t="s">
        <v>1</v>
      </c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9" t="s">
        <v>1</v>
      </c>
    </row>
    <row r="29" spans="1:15" s="20" customFormat="1" ht="18.75" customHeight="1" thickBot="1">
      <c r="A29" s="22" t="s">
        <v>38</v>
      </c>
      <c r="E29" s="40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2" t="s">
        <v>1</v>
      </c>
    </row>
    <row r="30" spans="1:15" s="20" customFormat="1" ht="45.75" customHeight="1" thickBot="1">
      <c r="A30" s="22" t="s">
        <v>1</v>
      </c>
      <c r="B30" s="23" t="s">
        <v>39</v>
      </c>
      <c r="E30" s="43" t="s">
        <v>40</v>
      </c>
      <c r="F30" s="44">
        <f>SUM($F$17:$F$28)</f>
        <v>1003187000</v>
      </c>
      <c r="G30" s="44">
        <f>SUM($G$17:$G$28)</f>
        <v>133414000</v>
      </c>
      <c r="H30" s="44">
        <f>SUM($H$17:$H$28)</f>
        <v>508686000</v>
      </c>
      <c r="I30" s="44">
        <f>SUM($I$17:$I$28)</f>
        <v>0</v>
      </c>
      <c r="J30" s="44">
        <f>SUM($J$17:$J$28)</f>
        <v>6351819000</v>
      </c>
      <c r="K30" s="44">
        <f>SUM($K$17:$K$28)</f>
        <v>567322000</v>
      </c>
      <c r="L30" s="44">
        <f>SUM($L$17:$L$28)</f>
        <v>1600000</v>
      </c>
      <c r="M30" s="44">
        <f>SUM($M$17:$M$28)</f>
        <v>0</v>
      </c>
      <c r="N30" s="44">
        <f>SUM($N$17:$N$28)</f>
        <v>0</v>
      </c>
      <c r="O30" s="44">
        <f>SUM($O$17:$O$28)</f>
        <v>8566028000</v>
      </c>
    </row>
    <row r="31" ht="12.75">
      <c r="O31" s="16" t="s">
        <v>1</v>
      </c>
    </row>
  </sheetData>
  <sheetProtection/>
  <mergeCells count="15"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E8:O8"/>
    <mergeCell ref="E11:O11"/>
    <mergeCell ref="E12:O12"/>
    <mergeCell ref="E13:O13"/>
    <mergeCell ref="E15:E16"/>
    <mergeCell ref="F15:F16"/>
  </mergeCells>
  <printOptions horizontalCentered="1" verticalCentered="1"/>
  <pageMargins left="0.3937007874015748" right="0.3937007874015748" top="0.4330708661417323" bottom="0.7874015748031497" header="0.2755905511811024" footer="0.3937007874015748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2019-01-17T06:22:45Z</cp:lastPrinted>
  <dcterms:created xsi:type="dcterms:W3CDTF">2018-10-15T17:39:05Z</dcterms:created>
  <dcterms:modified xsi:type="dcterms:W3CDTF">2019-01-17T06:23:07Z</dcterms:modified>
  <cp:category/>
  <cp:version/>
  <cp:contentType/>
  <cp:contentStatus/>
</cp:coreProperties>
</file>