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9" sheetId="1" r:id="rId1"/>
    <sheet name="2020" sheetId="2" r:id="rId2"/>
    <sheet name="2021" sheetId="3" r:id="rId3"/>
  </sheets>
  <definedNames>
    <definedName name="Asama">'2019'!$B$2</definedName>
    <definedName name="AsamaAd">'2019'!$C$2</definedName>
    <definedName name="AyAd">'2019'!$C$4</definedName>
    <definedName name="AyNo">'2019'!$B$4</definedName>
    <definedName name="ButceYil">'2019'!$B$1</definedName>
    <definedName name="SatirBaslik">'2019'!$A$15:$B$21</definedName>
    <definedName name="SutunBaslik">'2019'!$D$1:$N$5</definedName>
    <definedName name="TeklifYil">'2019'!$B$5</definedName>
    <definedName name="_xlnm.Print_Area" localSheetId="2">'2021'!$E$9:$O$63</definedName>
  </definedNames>
  <calcPr fullCalcOnLoad="1"/>
</workbook>
</file>

<file path=xl/sharedStrings.xml><?xml version="1.0" encoding="utf-8"?>
<sst xmlns="http://schemas.openxmlformats.org/spreadsheetml/2006/main" count="1025" uniqueCount="141">
  <si>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</si>
  <si>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</si>
  <si>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</si>
  <si>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</si>
  <si>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</si>
  <si>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</si>
  <si>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</si>
  <si>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</si>
  <si>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</si>
  <si>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</si>
  <si>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</si>
  <si>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</si>
  <si>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</si>
  <si>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</si>
  <si>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</si>
  <si>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</si>
  <si>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</si>
  <si>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</si>
  <si>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</si>
  <si>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</si>
  <si>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</si>
  <si>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</si>
  <si>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</si>
  <si>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(II) SAYILI CETVEL -ÖZEL BÜTÇELİ DİĞER KURUMLAR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</si>
  <si>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</si>
  <si>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</si>
  <si>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</si>
  <si>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</si>
  <si>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</si>
  <si>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</si>
  <si>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</si>
  <si>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</si>
  <si>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</si>
  <si>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</si>
  <si>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</si>
  <si>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</si>
  <si>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</si>
  <si>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</si>
  <si>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40/42</t>
  </si>
  <si>
    <t>ÖZEL BÜTÇELİ DİĞER KURUMLAR</t>
  </si>
  <si>
    <t>38/40</t>
  </si>
  <si>
    <t>ÖZEL BÜTÇELİ KURUMLAR TOPLAMI</t>
  </si>
  <si>
    <t>2019</t>
  </si>
  <si>
    <t>10</t>
  </si>
  <si>
    <t>Cumhurbaşkanı Teklifi</t>
  </si>
  <si>
    <t>3</t>
  </si>
  <si>
    <t>Ekim</t>
  </si>
  <si>
    <t>40.01</t>
  </si>
  <si>
    <t>40.02</t>
  </si>
  <si>
    <t>40.03</t>
  </si>
  <si>
    <t>40.04</t>
  </si>
  <si>
    <t>40.05</t>
  </si>
  <si>
    <t>40.06</t>
  </si>
  <si>
    <t>40.08</t>
  </si>
  <si>
    <t>40.09</t>
  </si>
  <si>
    <t>40.15</t>
  </si>
  <si>
    <t>40.16</t>
  </si>
  <si>
    <t>40.17</t>
  </si>
  <si>
    <t>40.18</t>
  </si>
  <si>
    <t>40.19</t>
  </si>
  <si>
    <t>40.21</t>
  </si>
  <si>
    <t>40.22</t>
  </si>
  <si>
    <t>40.24</t>
  </si>
  <si>
    <t>40.26</t>
  </si>
  <si>
    <t>40.27</t>
  </si>
  <si>
    <t>40.28</t>
  </si>
  <si>
    <t>40.30</t>
  </si>
  <si>
    <t>40.32</t>
  </si>
  <si>
    <t>40.34</t>
  </si>
  <si>
    <t>40.35</t>
  </si>
  <si>
    <t>40.40</t>
  </si>
  <si>
    <t>40.41</t>
  </si>
  <si>
    <t>40.49</t>
  </si>
  <si>
    <t>40.50</t>
  </si>
  <si>
    <t>40.51</t>
  </si>
  <si>
    <t>40.52</t>
  </si>
  <si>
    <t>40.53</t>
  </si>
  <si>
    <t>40.54</t>
  </si>
  <si>
    <t>40.55</t>
  </si>
  <si>
    <t>40.56</t>
  </si>
  <si>
    <t>40.57</t>
  </si>
  <si>
    <t>40.58</t>
  </si>
  <si>
    <t>40.59</t>
  </si>
  <si>
    <t>40.60</t>
  </si>
  <si>
    <t>40.61</t>
  </si>
  <si>
    <t>40.62</t>
  </si>
  <si>
    <t>40.63</t>
  </si>
  <si>
    <t>40.64</t>
  </si>
  <si>
    <t>40.65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</si>
  <si>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</si>
  <si>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</si>
  <si>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</si>
  <si>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</si>
  <si>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</si>
  <si>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</si>
  <si>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</si>
  <si>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</si>
  <si>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</si>
  <si>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</si>
  <si>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</si>
  <si>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</si>
  <si>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</si>
  <si>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TÜRK AKREDİTASYON KURUMU</t>
  </si>
  <si>
    <t>TÜRK STANDARDLARI ENSTİTÜSÜ</t>
  </si>
  <si>
    <t>TÜRK PATENT VE MARKA KURUMU</t>
  </si>
  <si>
    <t>ULUSAL BOR ARAŞTIRMA ENSTİTÜSÜ</t>
  </si>
  <si>
    <t>TÜRKİYE ATOM ENERJİSİ KURUMU</t>
  </si>
  <si>
    <t>SAVUNMA SANAYİ BAŞKANLIĞI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</si>
  <si>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</si>
  <si>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</si>
  <si>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</si>
  <si>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</si>
  <si>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MADEN TETKİK VE ARAMA GENEL MÜDÜRLÜĞÜ</t>
  </si>
  <si>
    <t>CEZA İNFAZ KURUMLARI İLE TUTUKEVLERİ İŞ YURTLARI KURUMU</t>
  </si>
  <si>
    <t>SİVİL HAVACILIK GENEL MÜDÜRLÜĞÜ</t>
  </si>
  <si>
    <t>MESLEKİ YETERLİLİK KURUMU</t>
  </si>
  <si>
    <t>YURTDIŞI TÜRKLER VE AKRABA TOPLULUKLAR BAŞKANLIĞI</t>
  </si>
  <si>
    <t xml:space="preserve">KARAYOLLARI GENEL MÜDÜRLÜĞÜ 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</si>
  <si>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</si>
  <si>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</si>
  <si>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</si>
  <si>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</si>
  <si>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</si>
  <si>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</si>
  <si>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</si>
  <si>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KAMU DENETÇİLİĞİ KURUMU</t>
  </si>
  <si>
    <t>TÜRKİYE İNSAN HAKLARI VE EŞİTLİK KURUMU</t>
  </si>
  <si>
    <t>TÜRKİYE SAĞLIK ENSTİTÜLERİ BAŞKANLIĞI</t>
  </si>
  <si>
    <t>HELAL AKREDİTASYON KURUMU</t>
  </si>
  <si>
    <t>NADİR TOPRAK ELEMENTLERİ ARAŞTIRMA ENSTİTÜSÜ</t>
  </si>
  <si>
    <t>MADEN VE PETROL İŞLERİ GENEL MÜDÜRLÜĞÜ</t>
  </si>
  <si>
    <t>YÜKSEKÖĞRETİM KURUMLARI</t>
  </si>
  <si>
    <t>13</t>
  </si>
  <si>
    <t>2020</t>
  </si>
  <si>
    <t>CUMHURBAŞKANLIĞI</t>
  </si>
  <si>
    <t>23</t>
  </si>
  <si>
    <t>2021</t>
  </si>
  <si>
    <t>2019 YILI MERKEZİ YÖNETİM BÜTÇE KANUNU İCMALİ</t>
  </si>
  <si>
    <t>2019  YILI MERKEZİ YÖNETİM BÜTÇE KANUNU İCMALİ</t>
  </si>
  <si>
    <t>(II) SAYILI CETVEL -ÖZEL BÜTÇELİ DİĞER KURUMLAR 2020 YILI BÜTÇE GİDER TAHMİNLERİ</t>
  </si>
  <si>
    <t>(II) SAYILI CETVEL -ÖZEL BÜTÇELİ DİĞER KURUMLAR 2021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</si>
</sst>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0">
    <font>
      <sz val="10"/>
      <name val="Arial Tur"/>
      <family val="0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0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2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37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14" xfId="0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3" fontId="16" fillId="0" borderId="15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="90" zoomScaleNormal="90" workbookViewId="0" topLeftCell="E9">
      <selection activeCell="E69" sqref="E69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91.625" style="13" customWidth="1"/>
    <col min="6" max="8" width="18.75390625" style="13" bestFit="1" customWidth="1"/>
    <col min="9" max="9" width="17.75390625" style="13" bestFit="1" customWidth="1"/>
    <col min="10" max="13" width="18.75390625" style="13" bestFit="1" customWidth="1"/>
    <col min="14" max="14" width="17.75390625" style="13" bestFit="1" customWidth="1"/>
    <col min="15" max="15" width="20.75390625" style="13" bestFit="1" customWidth="1"/>
    <col min="16" max="16" width="9.125" style="13" bestFit="1" customWidth="1"/>
    <col min="17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45</v>
      </c>
      <c r="C2" s="3" t="s">
        <v>44</v>
      </c>
      <c r="D2" s="4" t="s">
        <v>7</v>
      </c>
      <c r="E2" s="18" t="str">
        <f aca="true" t="shared" si="0" ref="E2:N2">ButceYil</f>
        <v>2019</v>
      </c>
      <c r="F2" s="18" t="str">
        <f t="shared" si="0"/>
        <v>2019</v>
      </c>
      <c r="G2" s="18" t="str">
        <f t="shared" si="0"/>
        <v>2019</v>
      </c>
      <c r="H2" s="18" t="str">
        <f t="shared" si="0"/>
        <v>2019</v>
      </c>
      <c r="I2" s="18" t="str">
        <f t="shared" si="0"/>
        <v>2019</v>
      </c>
      <c r="J2" s="18" t="str">
        <f t="shared" si="0"/>
        <v>2019</v>
      </c>
      <c r="K2" s="18" t="str">
        <f t="shared" si="0"/>
        <v>2019</v>
      </c>
      <c r="L2" s="18" t="str">
        <f t="shared" si="0"/>
        <v>2019</v>
      </c>
      <c r="M2" s="18" t="str">
        <f t="shared" si="0"/>
        <v>2019</v>
      </c>
      <c r="N2" s="18" t="str">
        <f t="shared" si="0"/>
        <v>2019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2019</v>
      </c>
      <c r="G3" s="18" t="str">
        <f t="shared" si="1"/>
        <v>2019</v>
      </c>
      <c r="H3" s="18" t="str">
        <f t="shared" si="1"/>
        <v>2019</v>
      </c>
      <c r="I3" s="18" t="str">
        <f t="shared" si="1"/>
        <v>2019</v>
      </c>
      <c r="J3" s="18" t="str">
        <f t="shared" si="1"/>
        <v>2019</v>
      </c>
      <c r="K3" s="18" t="str">
        <f t="shared" si="1"/>
        <v>2019</v>
      </c>
      <c r="L3" s="18" t="str">
        <f t="shared" si="1"/>
        <v>2019</v>
      </c>
      <c r="M3" s="18" t="str">
        <f t="shared" si="1"/>
        <v>2019</v>
      </c>
      <c r="N3" s="18" t="str">
        <f t="shared" si="1"/>
        <v>2019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3</v>
      </c>
      <c r="G4" s="18" t="str">
        <f t="shared" si="2"/>
        <v>3</v>
      </c>
      <c r="H4" s="18" t="str">
        <f t="shared" si="2"/>
        <v>3</v>
      </c>
      <c r="I4" s="18" t="str">
        <f t="shared" si="2"/>
        <v>3</v>
      </c>
      <c r="J4" s="18" t="str">
        <f t="shared" si="2"/>
        <v>3</v>
      </c>
      <c r="K4" s="18" t="str">
        <f t="shared" si="2"/>
        <v>3</v>
      </c>
      <c r="L4" s="18" t="str">
        <f t="shared" si="2"/>
        <v>3</v>
      </c>
      <c r="M4" s="18" t="str">
        <f t="shared" si="2"/>
        <v>3</v>
      </c>
      <c r="N4" s="18" t="str">
        <f t="shared" si="2"/>
        <v>3</v>
      </c>
      <c r="O4" s="8" t="s">
        <v>1</v>
      </c>
    </row>
    <row r="5" spans="1:15" ht="12.75" hidden="1">
      <c r="A5" s="7" t="s">
        <v>11</v>
      </c>
      <c r="B5" s="9" t="s">
        <v>42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3" t="str">
        <f>TeklifYil&amp;"  "&amp;A7</f>
        <v>2019  YILI MERKEZİ YÖNETİM BÜTÇE KANUNU İCMALİ</v>
      </c>
      <c r="F9" s="43" t="s">
        <v>1</v>
      </c>
      <c r="G9" s="43" t="s">
        <v>1</v>
      </c>
      <c r="H9" s="43" t="s">
        <v>1</v>
      </c>
      <c r="I9" s="43" t="s">
        <v>1</v>
      </c>
      <c r="J9" s="43" t="s">
        <v>1</v>
      </c>
      <c r="K9" s="43" t="s">
        <v>1</v>
      </c>
      <c r="L9" s="43" t="s">
        <v>1</v>
      </c>
      <c r="M9" s="43" t="s">
        <v>1</v>
      </c>
      <c r="N9" s="43" t="s">
        <v>1</v>
      </c>
      <c r="O9" s="43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3" t="s">
        <v>23</v>
      </c>
      <c r="F10" s="43" t="s">
        <v>1</v>
      </c>
      <c r="G10" s="43" t="s">
        <v>1</v>
      </c>
      <c r="H10" s="43" t="s">
        <v>1</v>
      </c>
      <c r="I10" s="43" t="s">
        <v>1</v>
      </c>
      <c r="J10" s="43" t="s">
        <v>1</v>
      </c>
      <c r="K10" s="43" t="s">
        <v>1</v>
      </c>
      <c r="L10" s="43" t="s">
        <v>1</v>
      </c>
      <c r="M10" s="43" t="s">
        <v>1</v>
      </c>
      <c r="N10" s="43" t="s">
        <v>1</v>
      </c>
      <c r="O10" s="43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4" t="s">
        <v>24</v>
      </c>
      <c r="F11" s="44" t="s">
        <v>1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4" t="s">
        <v>1</v>
      </c>
      <c r="M11" s="44" t="s">
        <v>1</v>
      </c>
      <c r="N11" s="44" t="s">
        <v>1</v>
      </c>
      <c r="O11" s="44" t="s">
        <v>1</v>
      </c>
    </row>
    <row r="12" spans="1:15" ht="12.75" customHeigh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5" t="s">
        <v>26</v>
      </c>
      <c r="G13" s="45" t="s">
        <v>27</v>
      </c>
      <c r="H13" s="45" t="s">
        <v>28</v>
      </c>
      <c r="I13" s="45" t="s">
        <v>29</v>
      </c>
      <c r="J13" s="45" t="s">
        <v>30</v>
      </c>
      <c r="K13" s="45" t="s">
        <v>31</v>
      </c>
      <c r="L13" s="45" t="s">
        <v>32</v>
      </c>
      <c r="M13" s="45" t="s">
        <v>33</v>
      </c>
      <c r="N13" s="45" t="s">
        <v>34</v>
      </c>
      <c r="O13" s="45" t="s">
        <v>35</v>
      </c>
    </row>
    <row r="14" spans="4:15" s="22" customFormat="1" ht="24.75" customHeight="1" thickBot="1">
      <c r="D14" s="23" t="s">
        <v>1</v>
      </c>
      <c r="E14" s="48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46" t="s">
        <v>1</v>
      </c>
      <c r="N14" s="46" t="s">
        <v>1</v>
      </c>
      <c r="O14" s="46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89</v>
      </c>
      <c r="F16" s="30">
        <v>325521000</v>
      </c>
      <c r="G16" s="30">
        <v>10043000</v>
      </c>
      <c r="H16" s="30">
        <v>211661000</v>
      </c>
      <c r="I16" s="30">
        <v>0</v>
      </c>
      <c r="J16" s="30">
        <v>690000</v>
      </c>
      <c r="K16" s="30">
        <v>1640000</v>
      </c>
      <c r="L16" s="30">
        <v>0</v>
      </c>
      <c r="M16" s="30">
        <v>0</v>
      </c>
      <c r="N16" s="30">
        <v>0</v>
      </c>
      <c r="O16" s="31">
        <f aca="true" t="shared" si="3" ref="O16:O57">N16+M16+L16+K16+J16+I16+H16+G16+F16</f>
        <v>549555000</v>
      </c>
    </row>
    <row r="17" spans="2:15" ht="21" customHeight="1">
      <c r="B17" s="27" t="s">
        <v>48</v>
      </c>
      <c r="C17" s="26" t="s">
        <v>1</v>
      </c>
      <c r="E17" s="29" t="s">
        <v>90</v>
      </c>
      <c r="F17" s="30">
        <v>8215000</v>
      </c>
      <c r="G17" s="30">
        <v>1489000</v>
      </c>
      <c r="H17" s="30">
        <v>3181000</v>
      </c>
      <c r="I17" s="30">
        <v>0</v>
      </c>
      <c r="J17" s="30">
        <v>729000</v>
      </c>
      <c r="K17" s="30">
        <v>300000</v>
      </c>
      <c r="L17" s="30">
        <v>0</v>
      </c>
      <c r="M17" s="30">
        <v>0</v>
      </c>
      <c r="N17" s="30">
        <v>0</v>
      </c>
      <c r="O17" s="31">
        <f t="shared" si="3"/>
        <v>13914000</v>
      </c>
    </row>
    <row r="18" spans="2:15" ht="21" customHeight="1">
      <c r="B18" s="27" t="s">
        <v>49</v>
      </c>
      <c r="C18" s="26" t="s">
        <v>1</v>
      </c>
      <c r="E18" s="29" t="s">
        <v>91</v>
      </c>
      <c r="F18" s="30">
        <v>3405000</v>
      </c>
      <c r="G18" s="30">
        <v>536000</v>
      </c>
      <c r="H18" s="30">
        <v>1587000</v>
      </c>
      <c r="I18" s="30">
        <v>0</v>
      </c>
      <c r="J18" s="30">
        <v>535000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6063000</v>
      </c>
    </row>
    <row r="19" spans="2:15" ht="21" customHeight="1">
      <c r="B19" s="27" t="s">
        <v>50</v>
      </c>
      <c r="C19" s="26" t="s">
        <v>1</v>
      </c>
      <c r="E19" s="29" t="s">
        <v>92</v>
      </c>
      <c r="F19" s="30">
        <v>3365000</v>
      </c>
      <c r="G19" s="30">
        <v>577000</v>
      </c>
      <c r="H19" s="30">
        <v>1683000</v>
      </c>
      <c r="I19" s="30">
        <v>0</v>
      </c>
      <c r="J19" s="30">
        <v>479000</v>
      </c>
      <c r="K19" s="30">
        <v>500000</v>
      </c>
      <c r="L19" s="30">
        <v>0</v>
      </c>
      <c r="M19" s="30">
        <v>0</v>
      </c>
      <c r="N19" s="30">
        <v>0</v>
      </c>
      <c r="O19" s="31">
        <f t="shared" si="3"/>
        <v>6604000</v>
      </c>
    </row>
    <row r="20" spans="2:15" ht="21" customHeight="1">
      <c r="B20" s="27" t="s">
        <v>51</v>
      </c>
      <c r="C20" s="26" t="s">
        <v>1</v>
      </c>
      <c r="E20" s="29" t="s">
        <v>93</v>
      </c>
      <c r="F20" s="30">
        <v>6201000</v>
      </c>
      <c r="G20" s="30">
        <v>1117000</v>
      </c>
      <c r="H20" s="30">
        <v>6558000</v>
      </c>
      <c r="I20" s="30">
        <v>0</v>
      </c>
      <c r="J20" s="30">
        <v>2501000</v>
      </c>
      <c r="K20" s="30">
        <v>1200000</v>
      </c>
      <c r="L20" s="30">
        <v>0</v>
      </c>
      <c r="M20" s="30">
        <v>0</v>
      </c>
      <c r="N20" s="30">
        <v>0</v>
      </c>
      <c r="O20" s="31">
        <f t="shared" si="3"/>
        <v>17577000</v>
      </c>
    </row>
    <row r="21" spans="2:15" ht="21" customHeight="1">
      <c r="B21" s="27" t="s">
        <v>52</v>
      </c>
      <c r="C21" s="26" t="s">
        <v>1</v>
      </c>
      <c r="E21" s="29" t="s">
        <v>94</v>
      </c>
      <c r="F21" s="30">
        <v>7417000</v>
      </c>
      <c r="G21" s="30">
        <v>1283000</v>
      </c>
      <c r="H21" s="30">
        <v>3737000</v>
      </c>
      <c r="I21" s="30">
        <v>0</v>
      </c>
      <c r="J21" s="30">
        <v>2139000</v>
      </c>
      <c r="K21" s="30">
        <v>900000</v>
      </c>
      <c r="L21" s="30">
        <v>0</v>
      </c>
      <c r="M21" s="30">
        <v>0</v>
      </c>
      <c r="N21" s="30">
        <v>0</v>
      </c>
      <c r="O21" s="31">
        <f t="shared" si="3"/>
        <v>15476000</v>
      </c>
    </row>
    <row r="22" spans="2:15" ht="21" customHeight="1">
      <c r="B22" s="27" t="s">
        <v>53</v>
      </c>
      <c r="C22" s="26" t="s">
        <v>1</v>
      </c>
      <c r="E22" s="29" t="s">
        <v>95</v>
      </c>
      <c r="F22" s="30">
        <v>554958000</v>
      </c>
      <c r="G22" s="30">
        <v>111736000</v>
      </c>
      <c r="H22" s="30">
        <v>357682000</v>
      </c>
      <c r="I22" s="30">
        <v>0</v>
      </c>
      <c r="J22" s="30">
        <v>577315000</v>
      </c>
      <c r="K22" s="30">
        <v>280732000</v>
      </c>
      <c r="L22" s="30">
        <v>1191813000</v>
      </c>
      <c r="M22" s="30">
        <v>0</v>
      </c>
      <c r="N22" s="30">
        <v>0</v>
      </c>
      <c r="O22" s="31">
        <f t="shared" si="3"/>
        <v>3074236000</v>
      </c>
    </row>
    <row r="23" spans="2:15" ht="21" customHeight="1">
      <c r="B23" s="27" t="s">
        <v>54</v>
      </c>
      <c r="C23" s="26" t="s">
        <v>1</v>
      </c>
      <c r="E23" s="29" t="s">
        <v>96</v>
      </c>
      <c r="F23" s="30">
        <v>4616000</v>
      </c>
      <c r="G23" s="30">
        <v>779000</v>
      </c>
      <c r="H23" s="30">
        <v>2555000</v>
      </c>
      <c r="I23" s="30">
        <v>0</v>
      </c>
      <c r="J23" s="30">
        <v>7831000</v>
      </c>
      <c r="K23" s="30">
        <v>1119000</v>
      </c>
      <c r="L23" s="30">
        <v>0</v>
      </c>
      <c r="M23" s="30">
        <v>0</v>
      </c>
      <c r="N23" s="30">
        <v>0</v>
      </c>
      <c r="O23" s="31">
        <f t="shared" si="3"/>
        <v>16900000</v>
      </c>
    </row>
    <row r="24" spans="2:15" ht="21" customHeight="1">
      <c r="B24" s="27" t="s">
        <v>55</v>
      </c>
      <c r="C24" s="26" t="s">
        <v>1</v>
      </c>
      <c r="E24" s="29" t="s">
        <v>97</v>
      </c>
      <c r="F24" s="30">
        <v>207433000</v>
      </c>
      <c r="G24" s="30">
        <v>33939000</v>
      </c>
      <c r="H24" s="30">
        <v>43996000</v>
      </c>
      <c r="I24" s="30">
        <v>0</v>
      </c>
      <c r="J24" s="30">
        <v>8572000</v>
      </c>
      <c r="K24" s="30">
        <v>7300000</v>
      </c>
      <c r="L24" s="30">
        <v>0</v>
      </c>
      <c r="M24" s="30">
        <v>0</v>
      </c>
      <c r="N24" s="30">
        <v>0</v>
      </c>
      <c r="O24" s="31">
        <f t="shared" si="3"/>
        <v>301240000</v>
      </c>
    </row>
    <row r="25" spans="2:15" ht="21" customHeight="1">
      <c r="B25" s="27" t="s">
        <v>56</v>
      </c>
      <c r="C25" s="26" t="s">
        <v>1</v>
      </c>
      <c r="E25" s="29" t="s">
        <v>98</v>
      </c>
      <c r="F25" s="30">
        <v>277485000</v>
      </c>
      <c r="G25" s="30">
        <v>39145000</v>
      </c>
      <c r="H25" s="30">
        <v>30151000</v>
      </c>
      <c r="I25" s="30">
        <v>0</v>
      </c>
      <c r="J25" s="30">
        <v>15726000</v>
      </c>
      <c r="K25" s="30">
        <v>8500000</v>
      </c>
      <c r="L25" s="30">
        <v>0</v>
      </c>
      <c r="M25" s="30">
        <v>0</v>
      </c>
      <c r="N25" s="30">
        <v>0</v>
      </c>
      <c r="O25" s="31">
        <f t="shared" si="3"/>
        <v>371007000</v>
      </c>
    </row>
    <row r="26" spans="2:15" ht="21" customHeight="1">
      <c r="B26" s="27" t="s">
        <v>57</v>
      </c>
      <c r="C26" s="26" t="s">
        <v>1</v>
      </c>
      <c r="E26" s="29" t="s">
        <v>99</v>
      </c>
      <c r="F26" s="30">
        <v>1928812000</v>
      </c>
      <c r="G26" s="30">
        <v>417561000</v>
      </c>
      <c r="H26" s="30">
        <v>210367000</v>
      </c>
      <c r="I26" s="30">
        <v>0</v>
      </c>
      <c r="J26" s="30">
        <v>97530000</v>
      </c>
      <c r="K26" s="30">
        <v>452200000</v>
      </c>
      <c r="L26" s="30">
        <v>42152000</v>
      </c>
      <c r="M26" s="30">
        <v>161788000</v>
      </c>
      <c r="N26" s="30">
        <v>0</v>
      </c>
      <c r="O26" s="31">
        <f t="shared" si="3"/>
        <v>3310410000</v>
      </c>
    </row>
    <row r="27" spans="2:15" ht="21" customHeight="1">
      <c r="B27" s="27" t="s">
        <v>58</v>
      </c>
      <c r="C27" s="26" t="s">
        <v>1</v>
      </c>
      <c r="E27" s="29" t="s">
        <v>100</v>
      </c>
      <c r="F27" s="30">
        <v>162272000</v>
      </c>
      <c r="G27" s="30">
        <v>28352000</v>
      </c>
      <c r="H27" s="30">
        <v>83063000</v>
      </c>
      <c r="I27" s="30">
        <v>0</v>
      </c>
      <c r="J27" s="30">
        <v>60385000</v>
      </c>
      <c r="K27" s="30">
        <v>170909000</v>
      </c>
      <c r="L27" s="30">
        <v>0</v>
      </c>
      <c r="M27" s="30">
        <v>0</v>
      </c>
      <c r="N27" s="30">
        <v>0</v>
      </c>
      <c r="O27" s="31">
        <f t="shared" si="3"/>
        <v>504981000</v>
      </c>
    </row>
    <row r="28" spans="2:15" ht="21" customHeight="1">
      <c r="B28" s="27" t="s">
        <v>59</v>
      </c>
      <c r="C28" s="26" t="s">
        <v>1</v>
      </c>
      <c r="E28" s="29" t="s">
        <v>101</v>
      </c>
      <c r="F28" s="30">
        <v>47721000</v>
      </c>
      <c r="G28" s="30">
        <v>8363000</v>
      </c>
      <c r="H28" s="30">
        <v>8185000</v>
      </c>
      <c r="I28" s="30">
        <v>0</v>
      </c>
      <c r="J28" s="30">
        <v>1431000</v>
      </c>
      <c r="K28" s="30">
        <v>73055000</v>
      </c>
      <c r="L28" s="30">
        <v>0</v>
      </c>
      <c r="M28" s="30">
        <v>0</v>
      </c>
      <c r="N28" s="30">
        <v>0</v>
      </c>
      <c r="O28" s="31">
        <f t="shared" si="3"/>
        <v>138755000</v>
      </c>
    </row>
    <row r="29" spans="2:15" ht="21" customHeight="1">
      <c r="B29" s="27" t="s">
        <v>60</v>
      </c>
      <c r="C29" s="26" t="s">
        <v>1</v>
      </c>
      <c r="E29" s="29" t="s">
        <v>102</v>
      </c>
      <c r="F29" s="30">
        <v>15319000</v>
      </c>
      <c r="G29" s="30">
        <v>1781000</v>
      </c>
      <c r="H29" s="30">
        <v>4314000</v>
      </c>
      <c r="I29" s="30">
        <v>0</v>
      </c>
      <c r="J29" s="30">
        <v>1071000</v>
      </c>
      <c r="K29" s="30">
        <v>700000</v>
      </c>
      <c r="L29" s="30">
        <v>0</v>
      </c>
      <c r="M29" s="30">
        <v>0</v>
      </c>
      <c r="N29" s="30">
        <v>0</v>
      </c>
      <c r="O29" s="31">
        <f t="shared" si="3"/>
        <v>23185000</v>
      </c>
    </row>
    <row r="30" spans="2:15" ht="21" customHeight="1">
      <c r="B30" s="27" t="s">
        <v>61</v>
      </c>
      <c r="C30" s="26" t="s">
        <v>1</v>
      </c>
      <c r="E30" s="29" t="s">
        <v>103</v>
      </c>
      <c r="F30" s="30">
        <v>320331000</v>
      </c>
      <c r="G30" s="30">
        <v>63920000</v>
      </c>
      <c r="H30" s="30">
        <v>36663000</v>
      </c>
      <c r="I30" s="30">
        <v>0</v>
      </c>
      <c r="J30" s="30">
        <v>7870000</v>
      </c>
      <c r="K30" s="30">
        <v>18200000</v>
      </c>
      <c r="L30" s="30">
        <v>0</v>
      </c>
      <c r="M30" s="30">
        <v>0</v>
      </c>
      <c r="N30" s="30">
        <v>0</v>
      </c>
      <c r="O30" s="31">
        <f t="shared" si="3"/>
        <v>446984000</v>
      </c>
    </row>
    <row r="31" spans="2:15" ht="21" customHeight="1">
      <c r="B31" s="27" t="s">
        <v>62</v>
      </c>
      <c r="C31" s="26" t="s">
        <v>1</v>
      </c>
      <c r="E31" s="29" t="s">
        <v>104</v>
      </c>
      <c r="F31" s="30">
        <v>45094000</v>
      </c>
      <c r="G31" s="30">
        <v>6421000</v>
      </c>
      <c r="H31" s="30">
        <v>21000000</v>
      </c>
      <c r="I31" s="30">
        <v>0</v>
      </c>
      <c r="J31" s="30">
        <v>16047000</v>
      </c>
      <c r="K31" s="30">
        <v>6043000</v>
      </c>
      <c r="L31" s="30">
        <v>0</v>
      </c>
      <c r="M31" s="30">
        <v>0</v>
      </c>
      <c r="N31" s="30">
        <v>0</v>
      </c>
      <c r="O31" s="31">
        <f t="shared" si="3"/>
        <v>94605000</v>
      </c>
    </row>
    <row r="32" spans="2:15" ht="21" customHeight="1">
      <c r="B32" s="27" t="s">
        <v>63</v>
      </c>
      <c r="C32" s="26" t="s">
        <v>1</v>
      </c>
      <c r="E32" s="29" t="s">
        <v>105</v>
      </c>
      <c r="F32" s="30">
        <v>3822000</v>
      </c>
      <c r="G32" s="30">
        <v>537000</v>
      </c>
      <c r="H32" s="30">
        <v>1457000</v>
      </c>
      <c r="I32" s="30">
        <v>0</v>
      </c>
      <c r="J32" s="30">
        <v>180000</v>
      </c>
      <c r="K32" s="30">
        <v>2137000</v>
      </c>
      <c r="L32" s="30">
        <v>4356000</v>
      </c>
      <c r="M32" s="30">
        <v>0</v>
      </c>
      <c r="N32" s="30">
        <v>0</v>
      </c>
      <c r="O32" s="31">
        <f t="shared" si="3"/>
        <v>12489000</v>
      </c>
    </row>
    <row r="33" spans="2:15" ht="21" customHeight="1">
      <c r="B33" s="27" t="s">
        <v>64</v>
      </c>
      <c r="C33" s="26" t="s">
        <v>1</v>
      </c>
      <c r="E33" s="29" t="s">
        <v>106</v>
      </c>
      <c r="F33" s="30">
        <v>62598000</v>
      </c>
      <c r="G33" s="30">
        <v>10133000</v>
      </c>
      <c r="H33" s="30">
        <v>17606000</v>
      </c>
      <c r="I33" s="30">
        <v>0</v>
      </c>
      <c r="J33" s="30">
        <v>49364000</v>
      </c>
      <c r="K33" s="30">
        <v>38252000</v>
      </c>
      <c r="L33" s="30">
        <v>1124000</v>
      </c>
      <c r="M33" s="30">
        <v>0</v>
      </c>
      <c r="N33" s="30">
        <v>0</v>
      </c>
      <c r="O33" s="31">
        <f t="shared" si="3"/>
        <v>179077000</v>
      </c>
    </row>
    <row r="34" spans="2:15" ht="21" customHeight="1">
      <c r="B34" s="27" t="s">
        <v>65</v>
      </c>
      <c r="C34" s="26" t="s">
        <v>1</v>
      </c>
      <c r="E34" s="29" t="s">
        <v>107</v>
      </c>
      <c r="F34" s="30">
        <v>64067000</v>
      </c>
      <c r="G34" s="30">
        <v>8148000</v>
      </c>
      <c r="H34" s="30">
        <v>11394000</v>
      </c>
      <c r="I34" s="30">
        <v>0</v>
      </c>
      <c r="J34" s="30">
        <v>2406000</v>
      </c>
      <c r="K34" s="30">
        <v>1807000</v>
      </c>
      <c r="L34" s="30">
        <v>0</v>
      </c>
      <c r="M34" s="30">
        <v>0</v>
      </c>
      <c r="N34" s="30">
        <v>0</v>
      </c>
      <c r="O34" s="31">
        <f t="shared" si="3"/>
        <v>87822000</v>
      </c>
    </row>
    <row r="35" spans="2:15" ht="21" customHeight="1">
      <c r="B35" s="27" t="s">
        <v>66</v>
      </c>
      <c r="C35" s="26" t="s">
        <v>1</v>
      </c>
      <c r="E35" s="29" t="s">
        <v>108</v>
      </c>
      <c r="F35" s="30">
        <v>183806000</v>
      </c>
      <c r="G35" s="30">
        <v>22155000</v>
      </c>
      <c r="H35" s="30">
        <v>28383000</v>
      </c>
      <c r="I35" s="30">
        <v>0</v>
      </c>
      <c r="J35" s="30">
        <v>1718595000</v>
      </c>
      <c r="K35" s="30">
        <v>13462000</v>
      </c>
      <c r="L35" s="30">
        <v>0</v>
      </c>
      <c r="M35" s="30">
        <v>282190000</v>
      </c>
      <c r="N35" s="30">
        <v>0</v>
      </c>
      <c r="O35" s="31">
        <f t="shared" si="3"/>
        <v>2248591000</v>
      </c>
    </row>
    <row r="36" spans="2:15" ht="21" customHeight="1">
      <c r="B36" s="27" t="s">
        <v>67</v>
      </c>
      <c r="C36" s="26" t="s">
        <v>1</v>
      </c>
      <c r="E36" s="29" t="s">
        <v>109</v>
      </c>
      <c r="F36" s="30">
        <v>60565000</v>
      </c>
      <c r="G36" s="30">
        <v>6716000</v>
      </c>
      <c r="H36" s="30">
        <v>24705000</v>
      </c>
      <c r="I36" s="30">
        <v>0</v>
      </c>
      <c r="J36" s="30">
        <v>340911000</v>
      </c>
      <c r="K36" s="30">
        <v>2553000</v>
      </c>
      <c r="L36" s="30">
        <v>30000000</v>
      </c>
      <c r="M36" s="30">
        <v>0</v>
      </c>
      <c r="N36" s="30">
        <v>0</v>
      </c>
      <c r="O36" s="31">
        <f t="shared" si="3"/>
        <v>465450000</v>
      </c>
    </row>
    <row r="37" spans="2:15" ht="21" customHeight="1">
      <c r="B37" s="27" t="s">
        <v>68</v>
      </c>
      <c r="C37" s="26" t="s">
        <v>1</v>
      </c>
      <c r="E37" s="29" t="s">
        <v>110</v>
      </c>
      <c r="F37" s="30">
        <v>27913000</v>
      </c>
      <c r="G37" s="30">
        <v>5389000</v>
      </c>
      <c r="H37" s="30">
        <v>10288000</v>
      </c>
      <c r="I37" s="30">
        <v>0</v>
      </c>
      <c r="J37" s="30">
        <v>422000</v>
      </c>
      <c r="K37" s="30">
        <v>20085000</v>
      </c>
      <c r="L37" s="30">
        <v>24102000</v>
      </c>
      <c r="M37" s="30">
        <v>0</v>
      </c>
      <c r="N37" s="30">
        <v>0</v>
      </c>
      <c r="O37" s="31">
        <f t="shared" si="3"/>
        <v>88199000</v>
      </c>
    </row>
    <row r="38" spans="2:15" ht="21" customHeight="1">
      <c r="B38" s="27" t="s">
        <v>69</v>
      </c>
      <c r="C38" s="26" t="s">
        <v>1</v>
      </c>
      <c r="E38" s="29" t="s">
        <v>111</v>
      </c>
      <c r="F38" s="30">
        <v>26872000</v>
      </c>
      <c r="G38" s="30">
        <v>3764000</v>
      </c>
      <c r="H38" s="30">
        <v>3511000</v>
      </c>
      <c r="I38" s="30">
        <v>0</v>
      </c>
      <c r="J38" s="30">
        <v>2589000</v>
      </c>
      <c r="K38" s="30">
        <v>1003000</v>
      </c>
      <c r="L38" s="30">
        <v>0</v>
      </c>
      <c r="M38" s="30">
        <v>0</v>
      </c>
      <c r="N38" s="30">
        <v>0</v>
      </c>
      <c r="O38" s="31">
        <f t="shared" si="3"/>
        <v>37739000</v>
      </c>
    </row>
    <row r="39" spans="2:15" ht="21" customHeight="1">
      <c r="B39" s="27" t="s">
        <v>70</v>
      </c>
      <c r="C39" s="26" t="s">
        <v>1</v>
      </c>
      <c r="E39" s="29" t="s">
        <v>112</v>
      </c>
      <c r="F39" s="30">
        <v>228739000</v>
      </c>
      <c r="G39" s="30">
        <v>44457000</v>
      </c>
      <c r="H39" s="30">
        <v>16357000</v>
      </c>
      <c r="I39" s="30">
        <v>0</v>
      </c>
      <c r="J39" s="30">
        <v>19238000</v>
      </c>
      <c r="K39" s="30">
        <v>316678000</v>
      </c>
      <c r="L39" s="30">
        <v>0</v>
      </c>
      <c r="M39" s="30">
        <v>0</v>
      </c>
      <c r="N39" s="30">
        <v>0</v>
      </c>
      <c r="O39" s="31">
        <f t="shared" si="3"/>
        <v>625469000</v>
      </c>
    </row>
    <row r="40" spans="2:15" ht="21" customHeight="1">
      <c r="B40" s="27" t="s">
        <v>71</v>
      </c>
      <c r="C40" s="26" t="s">
        <v>1</v>
      </c>
      <c r="E40" s="29" t="s">
        <v>113</v>
      </c>
      <c r="F40" s="30">
        <v>66443000</v>
      </c>
      <c r="G40" s="30">
        <v>8068000</v>
      </c>
      <c r="H40" s="30">
        <v>320793000</v>
      </c>
      <c r="I40" s="30">
        <v>0</v>
      </c>
      <c r="J40" s="30">
        <v>30000</v>
      </c>
      <c r="K40" s="30">
        <v>591490000</v>
      </c>
      <c r="L40" s="30">
        <v>0</v>
      </c>
      <c r="M40" s="30">
        <v>0</v>
      </c>
      <c r="N40" s="30">
        <v>0</v>
      </c>
      <c r="O40" s="31">
        <f t="shared" si="3"/>
        <v>986824000</v>
      </c>
    </row>
    <row r="41" spans="2:15" ht="21" customHeight="1">
      <c r="B41" s="27" t="s">
        <v>72</v>
      </c>
      <c r="C41" s="26" t="s">
        <v>1</v>
      </c>
      <c r="E41" s="29" t="s">
        <v>114</v>
      </c>
      <c r="F41" s="30">
        <v>33453000</v>
      </c>
      <c r="G41" s="30">
        <v>4488000</v>
      </c>
      <c r="H41" s="30">
        <v>5754000</v>
      </c>
      <c r="I41" s="30">
        <v>0</v>
      </c>
      <c r="J41" s="30">
        <v>5151000</v>
      </c>
      <c r="K41" s="30">
        <v>2548000</v>
      </c>
      <c r="L41" s="30">
        <v>0</v>
      </c>
      <c r="M41" s="30">
        <v>0</v>
      </c>
      <c r="N41" s="30">
        <v>0</v>
      </c>
      <c r="O41" s="31">
        <f t="shared" si="3"/>
        <v>51394000</v>
      </c>
    </row>
    <row r="42" spans="2:15" ht="21" customHeight="1">
      <c r="B42" s="27" t="s">
        <v>73</v>
      </c>
      <c r="C42" s="26" t="s">
        <v>1</v>
      </c>
      <c r="E42" s="29" t="s">
        <v>115</v>
      </c>
      <c r="F42" s="30">
        <v>16250000</v>
      </c>
      <c r="G42" s="30">
        <v>3627000</v>
      </c>
      <c r="H42" s="30">
        <v>4491000</v>
      </c>
      <c r="I42" s="30">
        <v>0</v>
      </c>
      <c r="J42" s="30">
        <v>4000</v>
      </c>
      <c r="K42" s="30">
        <v>5000000</v>
      </c>
      <c r="L42" s="30">
        <v>0</v>
      </c>
      <c r="M42" s="30">
        <v>0</v>
      </c>
      <c r="N42" s="30">
        <v>0</v>
      </c>
      <c r="O42" s="31">
        <f t="shared" si="3"/>
        <v>29372000</v>
      </c>
    </row>
    <row r="43" spans="2:15" ht="21" customHeight="1">
      <c r="B43" s="27" t="s">
        <v>74</v>
      </c>
      <c r="C43" s="26" t="s">
        <v>1</v>
      </c>
      <c r="E43" s="29" t="s">
        <v>116</v>
      </c>
      <c r="F43" s="30">
        <v>25207000</v>
      </c>
      <c r="G43" s="30">
        <v>4303000</v>
      </c>
      <c r="H43" s="30">
        <v>9225000</v>
      </c>
      <c r="I43" s="30">
        <v>0</v>
      </c>
      <c r="J43" s="30">
        <v>281013000</v>
      </c>
      <c r="K43" s="30">
        <v>1298000</v>
      </c>
      <c r="L43" s="30">
        <v>0</v>
      </c>
      <c r="M43" s="30">
        <v>0</v>
      </c>
      <c r="N43" s="30">
        <v>0</v>
      </c>
      <c r="O43" s="31">
        <f t="shared" si="3"/>
        <v>321046000</v>
      </c>
    </row>
    <row r="44" spans="2:15" ht="21" customHeight="1">
      <c r="B44" s="27" t="s">
        <v>75</v>
      </c>
      <c r="C44" s="26" t="s">
        <v>1</v>
      </c>
      <c r="E44" s="29" t="s">
        <v>117</v>
      </c>
      <c r="F44" s="30">
        <v>2461772000</v>
      </c>
      <c r="G44" s="30">
        <v>520391000</v>
      </c>
      <c r="H44" s="30">
        <v>2365251000</v>
      </c>
      <c r="I44" s="30">
        <v>0</v>
      </c>
      <c r="J44" s="30">
        <v>3577154000</v>
      </c>
      <c r="K44" s="30">
        <v>7736743000</v>
      </c>
      <c r="L44" s="30">
        <v>0</v>
      </c>
      <c r="M44" s="30">
        <v>0</v>
      </c>
      <c r="N44" s="30">
        <v>0</v>
      </c>
      <c r="O44" s="31">
        <f t="shared" si="3"/>
        <v>16661311000</v>
      </c>
    </row>
    <row r="45" spans="2:15" ht="21" customHeight="1">
      <c r="B45" s="27" t="s">
        <v>76</v>
      </c>
      <c r="C45" s="26" t="s">
        <v>1</v>
      </c>
      <c r="E45" s="29" t="s">
        <v>118</v>
      </c>
      <c r="F45" s="30">
        <v>26907000</v>
      </c>
      <c r="G45" s="30">
        <v>4628000</v>
      </c>
      <c r="H45" s="30">
        <v>2953000</v>
      </c>
      <c r="I45" s="30">
        <v>0</v>
      </c>
      <c r="J45" s="30">
        <v>789000</v>
      </c>
      <c r="K45" s="30">
        <v>10000000</v>
      </c>
      <c r="L45" s="30">
        <v>0</v>
      </c>
      <c r="M45" s="30">
        <v>0</v>
      </c>
      <c r="N45" s="30">
        <v>0</v>
      </c>
      <c r="O45" s="31">
        <f t="shared" si="3"/>
        <v>45277000</v>
      </c>
    </row>
    <row r="46" spans="2:15" ht="21" customHeight="1">
      <c r="B46" s="27" t="s">
        <v>77</v>
      </c>
      <c r="C46" s="26" t="s">
        <v>1</v>
      </c>
      <c r="E46" s="29" t="s">
        <v>119</v>
      </c>
      <c r="F46" s="30">
        <v>3830000</v>
      </c>
      <c r="G46" s="30">
        <v>642000</v>
      </c>
      <c r="H46" s="30">
        <v>3316000</v>
      </c>
      <c r="I46" s="30">
        <v>0</v>
      </c>
      <c r="J46" s="30">
        <v>20000</v>
      </c>
      <c r="K46" s="30">
        <v>2942000</v>
      </c>
      <c r="L46" s="30">
        <v>79200000</v>
      </c>
      <c r="M46" s="30">
        <v>0</v>
      </c>
      <c r="N46" s="30">
        <v>0</v>
      </c>
      <c r="O46" s="31">
        <f t="shared" si="3"/>
        <v>89950000</v>
      </c>
    </row>
    <row r="47" spans="2:15" ht="21" customHeight="1">
      <c r="B47" s="27" t="s">
        <v>78</v>
      </c>
      <c r="C47" s="26" t="s">
        <v>1</v>
      </c>
      <c r="E47" s="29" t="s">
        <v>120</v>
      </c>
      <c r="F47" s="30">
        <v>4583000</v>
      </c>
      <c r="G47" s="30">
        <v>814000</v>
      </c>
      <c r="H47" s="30">
        <v>3012000</v>
      </c>
      <c r="I47" s="30">
        <v>0</v>
      </c>
      <c r="J47" s="30">
        <v>20000</v>
      </c>
      <c r="K47" s="30">
        <v>7266000</v>
      </c>
      <c r="L47" s="30">
        <v>101648000</v>
      </c>
      <c r="M47" s="30">
        <v>0</v>
      </c>
      <c r="N47" s="30">
        <v>0</v>
      </c>
      <c r="O47" s="31">
        <f t="shared" si="3"/>
        <v>117343000</v>
      </c>
    </row>
    <row r="48" spans="2:15" ht="21" customHeight="1">
      <c r="B48" s="27" t="s">
        <v>79</v>
      </c>
      <c r="C48" s="26" t="s">
        <v>1</v>
      </c>
      <c r="E48" s="29" t="s">
        <v>121</v>
      </c>
      <c r="F48" s="30">
        <v>3517000</v>
      </c>
      <c r="G48" s="30">
        <v>601000</v>
      </c>
      <c r="H48" s="30">
        <v>2240000</v>
      </c>
      <c r="I48" s="30">
        <v>0</v>
      </c>
      <c r="J48" s="30">
        <v>20000</v>
      </c>
      <c r="K48" s="30">
        <v>3641000</v>
      </c>
      <c r="L48" s="30">
        <v>75874000</v>
      </c>
      <c r="M48" s="30">
        <v>0</v>
      </c>
      <c r="N48" s="30">
        <v>0</v>
      </c>
      <c r="O48" s="31">
        <f t="shared" si="3"/>
        <v>85893000</v>
      </c>
    </row>
    <row r="49" spans="2:15" ht="21" customHeight="1">
      <c r="B49" s="27" t="s">
        <v>80</v>
      </c>
      <c r="C49" s="26" t="s">
        <v>1</v>
      </c>
      <c r="E49" s="29" t="s">
        <v>122</v>
      </c>
      <c r="F49" s="30">
        <v>2089621000</v>
      </c>
      <c r="G49" s="30">
        <v>383722000</v>
      </c>
      <c r="H49" s="30">
        <v>163838000</v>
      </c>
      <c r="I49" s="30">
        <v>0</v>
      </c>
      <c r="J49" s="30">
        <v>50654000</v>
      </c>
      <c r="K49" s="30">
        <v>6318210000</v>
      </c>
      <c r="L49" s="30">
        <v>200000000</v>
      </c>
      <c r="M49" s="30">
        <v>0</v>
      </c>
      <c r="N49" s="30">
        <v>0</v>
      </c>
      <c r="O49" s="31">
        <f t="shared" si="3"/>
        <v>9206045000</v>
      </c>
    </row>
    <row r="50" spans="2:15" ht="21" customHeight="1">
      <c r="B50" s="27" t="s">
        <v>81</v>
      </c>
      <c r="C50" s="26" t="s">
        <v>1</v>
      </c>
      <c r="E50" s="29" t="s">
        <v>123</v>
      </c>
      <c r="F50" s="30">
        <v>1746000</v>
      </c>
      <c r="G50" s="30">
        <v>370000</v>
      </c>
      <c r="H50" s="30">
        <v>957000</v>
      </c>
      <c r="I50" s="30">
        <v>0</v>
      </c>
      <c r="J50" s="30">
        <v>0</v>
      </c>
      <c r="K50" s="30">
        <v>885000</v>
      </c>
      <c r="L50" s="30">
        <v>0</v>
      </c>
      <c r="M50" s="30">
        <v>0</v>
      </c>
      <c r="N50" s="30">
        <v>0</v>
      </c>
      <c r="O50" s="31">
        <f t="shared" si="3"/>
        <v>3958000</v>
      </c>
    </row>
    <row r="51" spans="2:15" ht="21" customHeight="1">
      <c r="B51" s="27" t="s">
        <v>82</v>
      </c>
      <c r="C51" s="26" t="s">
        <v>1</v>
      </c>
      <c r="E51" s="29" t="s">
        <v>124</v>
      </c>
      <c r="F51" s="30">
        <v>80685000</v>
      </c>
      <c r="G51" s="30">
        <v>13214000</v>
      </c>
      <c r="H51" s="30">
        <v>50781000</v>
      </c>
      <c r="I51" s="30">
        <v>0</v>
      </c>
      <c r="J51" s="30">
        <v>2605000</v>
      </c>
      <c r="K51" s="30">
        <v>9936000</v>
      </c>
      <c r="L51" s="30">
        <v>0</v>
      </c>
      <c r="M51" s="30">
        <v>0</v>
      </c>
      <c r="N51" s="30">
        <v>0</v>
      </c>
      <c r="O51" s="31">
        <f t="shared" si="3"/>
        <v>157221000</v>
      </c>
    </row>
    <row r="52" spans="2:15" ht="21" customHeight="1">
      <c r="B52" s="27" t="s">
        <v>83</v>
      </c>
      <c r="C52" s="26" t="s">
        <v>1</v>
      </c>
      <c r="E52" s="29" t="s">
        <v>125</v>
      </c>
      <c r="F52" s="30">
        <v>16932000</v>
      </c>
      <c r="G52" s="30">
        <v>2512000</v>
      </c>
      <c r="H52" s="30">
        <v>5833000</v>
      </c>
      <c r="I52" s="30">
        <v>0</v>
      </c>
      <c r="J52" s="30">
        <v>518000</v>
      </c>
      <c r="K52" s="30">
        <v>1820000</v>
      </c>
      <c r="L52" s="30">
        <v>0</v>
      </c>
      <c r="M52" s="30">
        <v>0</v>
      </c>
      <c r="N52" s="30">
        <v>0</v>
      </c>
      <c r="O52" s="31">
        <f t="shared" si="3"/>
        <v>27615000</v>
      </c>
    </row>
    <row r="53" spans="2:15" ht="21" customHeight="1">
      <c r="B53" s="27" t="s">
        <v>84</v>
      </c>
      <c r="C53" s="26" t="s">
        <v>1</v>
      </c>
      <c r="E53" s="29" t="s">
        <v>126</v>
      </c>
      <c r="F53" s="30">
        <v>4501000</v>
      </c>
      <c r="G53" s="30">
        <v>577000</v>
      </c>
      <c r="H53" s="30">
        <v>4043000</v>
      </c>
      <c r="I53" s="30">
        <v>0</v>
      </c>
      <c r="J53" s="30">
        <v>351000</v>
      </c>
      <c r="K53" s="30">
        <v>3500000</v>
      </c>
      <c r="L53" s="30">
        <v>0</v>
      </c>
      <c r="M53" s="30">
        <v>0</v>
      </c>
      <c r="N53" s="30">
        <v>0</v>
      </c>
      <c r="O53" s="31">
        <f t="shared" si="3"/>
        <v>12972000</v>
      </c>
    </row>
    <row r="54" spans="2:15" ht="21" customHeight="1">
      <c r="B54" s="27" t="s">
        <v>85</v>
      </c>
      <c r="C54" s="26" t="s">
        <v>1</v>
      </c>
      <c r="E54" s="29" t="s">
        <v>127</v>
      </c>
      <c r="F54" s="30">
        <v>14650000</v>
      </c>
      <c r="G54" s="30">
        <v>2785000</v>
      </c>
      <c r="H54" s="30">
        <v>19321000</v>
      </c>
      <c r="I54" s="30">
        <v>0</v>
      </c>
      <c r="J54" s="30">
        <v>429000</v>
      </c>
      <c r="K54" s="30">
        <v>7590000</v>
      </c>
      <c r="L54" s="30">
        <v>5361000</v>
      </c>
      <c r="M54" s="30">
        <v>0</v>
      </c>
      <c r="N54" s="30">
        <v>0</v>
      </c>
      <c r="O54" s="31">
        <f t="shared" si="3"/>
        <v>50136000</v>
      </c>
    </row>
    <row r="55" spans="2:15" ht="21" customHeight="1">
      <c r="B55" s="27" t="s">
        <v>86</v>
      </c>
      <c r="C55" s="26" t="s">
        <v>1</v>
      </c>
      <c r="E55" s="29" t="s">
        <v>128</v>
      </c>
      <c r="F55" s="30">
        <v>1056000</v>
      </c>
      <c r="G55" s="30">
        <v>100000</v>
      </c>
      <c r="H55" s="30">
        <v>1700000</v>
      </c>
      <c r="I55" s="30">
        <v>0</v>
      </c>
      <c r="J55" s="30">
        <v>20000</v>
      </c>
      <c r="K55" s="30">
        <v>1000000</v>
      </c>
      <c r="L55" s="30">
        <v>0</v>
      </c>
      <c r="M55" s="30">
        <v>0</v>
      </c>
      <c r="N55" s="30">
        <v>0</v>
      </c>
      <c r="O55" s="31">
        <f t="shared" si="3"/>
        <v>3876000</v>
      </c>
    </row>
    <row r="56" spans="2:15" ht="21" customHeight="1">
      <c r="B56" s="27" t="s">
        <v>87</v>
      </c>
      <c r="C56" s="26" t="s">
        <v>1</v>
      </c>
      <c r="E56" s="29" t="s">
        <v>129</v>
      </c>
      <c r="F56" s="30">
        <v>2881000</v>
      </c>
      <c r="G56" s="30">
        <v>408000</v>
      </c>
      <c r="H56" s="30">
        <v>1120000</v>
      </c>
      <c r="I56" s="30">
        <v>0</v>
      </c>
      <c r="J56" s="30">
        <v>120000</v>
      </c>
      <c r="K56" s="30">
        <v>0</v>
      </c>
      <c r="L56" s="30">
        <v>0</v>
      </c>
      <c r="M56" s="30">
        <v>0</v>
      </c>
      <c r="N56" s="30">
        <v>0</v>
      </c>
      <c r="O56" s="31">
        <f t="shared" si="3"/>
        <v>4529000</v>
      </c>
    </row>
    <row r="57" spans="2:15" ht="21" customHeight="1" thickBot="1">
      <c r="B57" s="27" t="s">
        <v>88</v>
      </c>
      <c r="C57" s="26" t="s">
        <v>1</v>
      </c>
      <c r="E57" s="29" t="s">
        <v>130</v>
      </c>
      <c r="F57" s="30">
        <v>55657000</v>
      </c>
      <c r="G57" s="30">
        <v>9649000</v>
      </c>
      <c r="H57" s="30">
        <v>12311000</v>
      </c>
      <c r="I57" s="30">
        <v>0</v>
      </c>
      <c r="J57" s="30">
        <v>166160000</v>
      </c>
      <c r="K57" s="30">
        <v>11835000</v>
      </c>
      <c r="L57" s="30">
        <v>0</v>
      </c>
      <c r="M57" s="30">
        <v>1791000</v>
      </c>
      <c r="N57" s="30">
        <v>0</v>
      </c>
      <c r="O57" s="31">
        <f t="shared" si="3"/>
        <v>257403000</v>
      </c>
    </row>
    <row r="58" spans="1:15" s="28" customFormat="1" ht="12" customHeight="1" thickBot="1">
      <c r="A58" s="32" t="s">
        <v>37</v>
      </c>
      <c r="E58" s="33" t="s">
        <v>1</v>
      </c>
      <c r="F58" s="34" t="s">
        <v>1</v>
      </c>
      <c r="G58" s="34" t="s">
        <v>1</v>
      </c>
      <c r="H58" s="34" t="s">
        <v>1</v>
      </c>
      <c r="I58" s="34" t="s">
        <v>1</v>
      </c>
      <c r="J58" s="34" t="s">
        <v>1</v>
      </c>
      <c r="K58" s="34" t="s">
        <v>1</v>
      </c>
      <c r="L58" s="34" t="s">
        <v>1</v>
      </c>
      <c r="M58" s="34" t="s">
        <v>1</v>
      </c>
      <c r="N58" s="34" t="s">
        <v>1</v>
      </c>
      <c r="O58" s="35" t="s">
        <v>1</v>
      </c>
    </row>
    <row r="59" spans="1:15" s="28" customFormat="1" ht="27" customHeight="1">
      <c r="A59" s="32" t="s">
        <v>1</v>
      </c>
      <c r="B59" s="36" t="s">
        <v>38</v>
      </c>
      <c r="E59" s="37" t="s">
        <v>39</v>
      </c>
      <c r="F59" s="38">
        <v>9486238000</v>
      </c>
      <c r="G59" s="38">
        <v>1789240000</v>
      </c>
      <c r="H59" s="38">
        <v>4117023000</v>
      </c>
      <c r="I59" s="38">
        <v>0</v>
      </c>
      <c r="J59" s="38">
        <v>7019614000</v>
      </c>
      <c r="K59" s="38">
        <v>16134979000</v>
      </c>
      <c r="L59" s="38">
        <v>1755630000</v>
      </c>
      <c r="M59" s="38">
        <v>445769000</v>
      </c>
      <c r="N59" s="38">
        <v>0</v>
      </c>
      <c r="O59" s="39">
        <f>SUM(F59:N59)</f>
        <v>40748493000</v>
      </c>
    </row>
    <row r="60" spans="1:15" s="28" customFormat="1" ht="27" customHeight="1">
      <c r="A60" s="32" t="s">
        <v>1</v>
      </c>
      <c r="B60" s="36" t="s">
        <v>40</v>
      </c>
      <c r="E60" s="37" t="s">
        <v>131</v>
      </c>
      <c r="F60" s="38">
        <v>22719121000</v>
      </c>
      <c r="G60" s="38">
        <v>3536535000</v>
      </c>
      <c r="H60" s="38">
        <v>2165469000</v>
      </c>
      <c r="I60" s="38">
        <v>0</v>
      </c>
      <c r="J60" s="38">
        <v>936352000</v>
      </c>
      <c r="K60" s="38">
        <v>3665878000</v>
      </c>
      <c r="L60" s="38">
        <v>0</v>
      </c>
      <c r="M60" s="38">
        <v>0</v>
      </c>
      <c r="N60" s="38">
        <v>0</v>
      </c>
      <c r="O60" s="39">
        <f>SUM(F60:N60)</f>
        <v>33023355000</v>
      </c>
    </row>
    <row r="61" spans="1:15" s="28" customFormat="1" ht="27" customHeight="1">
      <c r="A61" s="32" t="s">
        <v>37</v>
      </c>
      <c r="B61" s="36" t="s">
        <v>1</v>
      </c>
      <c r="E61" s="37" t="s">
        <v>41</v>
      </c>
      <c r="F61" s="38">
        <f aca="true" t="shared" si="4" ref="F61:O61">F60+F59</f>
        <v>32205359000</v>
      </c>
      <c r="G61" s="38">
        <f t="shared" si="4"/>
        <v>5325775000</v>
      </c>
      <c r="H61" s="38">
        <f t="shared" si="4"/>
        <v>6282492000</v>
      </c>
      <c r="I61" s="38">
        <f t="shared" si="4"/>
        <v>0</v>
      </c>
      <c r="J61" s="38">
        <f t="shared" si="4"/>
        <v>7955966000</v>
      </c>
      <c r="K61" s="38">
        <f t="shared" si="4"/>
        <v>19800857000</v>
      </c>
      <c r="L61" s="38">
        <f t="shared" si="4"/>
        <v>1755630000</v>
      </c>
      <c r="M61" s="38">
        <f t="shared" si="4"/>
        <v>445769000</v>
      </c>
      <c r="N61" s="38">
        <f t="shared" si="4"/>
        <v>0</v>
      </c>
      <c r="O61" s="38">
        <f t="shared" si="4"/>
        <v>73771848000</v>
      </c>
    </row>
    <row r="62" ht="12.75">
      <c r="O62" s="19" t="s">
        <v>1</v>
      </c>
    </row>
  </sheetData>
  <sheetProtection/>
  <mergeCells count="14">
    <mergeCell ref="L13:L14"/>
    <mergeCell ref="H13:H14"/>
    <mergeCell ref="I13:I14"/>
    <mergeCell ref="J13:J14"/>
    <mergeCell ref="E9:O9"/>
    <mergeCell ref="E10:O10"/>
    <mergeCell ref="E11:O11"/>
    <mergeCell ref="K13:K14"/>
    <mergeCell ref="M13:M14"/>
    <mergeCell ref="N13:N14"/>
    <mergeCell ref="O13:O14"/>
    <mergeCell ref="E13:E14"/>
    <mergeCell ref="F13:F14"/>
    <mergeCell ref="G13:G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E9">
      <selection activeCell="E11" sqref="E11:O11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90.75390625" style="13" customWidth="1"/>
    <col min="6" max="6" width="19.875" style="13" customWidth="1"/>
    <col min="7" max="7" width="18.75390625" style="13" bestFit="1" customWidth="1"/>
    <col min="8" max="8" width="19.125" style="13" customWidth="1"/>
    <col min="9" max="9" width="17.75390625" style="13" bestFit="1" customWidth="1"/>
    <col min="10" max="10" width="19.25390625" style="13" customWidth="1"/>
    <col min="11" max="11" width="19.875" style="13" customWidth="1"/>
    <col min="12" max="13" width="18.75390625" style="13" bestFit="1" customWidth="1"/>
    <col min="14" max="14" width="17.75390625" style="13" bestFit="1" customWidth="1"/>
    <col min="15" max="15" width="21.125" style="13" customWidth="1"/>
    <col min="16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132</v>
      </c>
      <c r="C2" s="3" t="s">
        <v>44</v>
      </c>
      <c r="D2" s="4" t="s">
        <v>7</v>
      </c>
      <c r="E2" s="18" t="str">
        <f aca="true" t="shared" si="0" ref="E2:N2">ButceYil</f>
        <v>2019</v>
      </c>
      <c r="F2" s="18" t="str">
        <f t="shared" si="0"/>
        <v>2019</v>
      </c>
      <c r="G2" s="18" t="str">
        <f t="shared" si="0"/>
        <v>2019</v>
      </c>
      <c r="H2" s="18" t="str">
        <f t="shared" si="0"/>
        <v>2019</v>
      </c>
      <c r="I2" s="18" t="str">
        <f t="shared" si="0"/>
        <v>2019</v>
      </c>
      <c r="J2" s="18" t="str">
        <f t="shared" si="0"/>
        <v>2019</v>
      </c>
      <c r="K2" s="18" t="str">
        <f t="shared" si="0"/>
        <v>2019</v>
      </c>
      <c r="L2" s="18" t="str">
        <f t="shared" si="0"/>
        <v>2019</v>
      </c>
      <c r="M2" s="18" t="str">
        <f t="shared" si="0"/>
        <v>2019</v>
      </c>
      <c r="N2" s="18" t="str">
        <f t="shared" si="0"/>
        <v>2019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2019</v>
      </c>
      <c r="G3" s="18" t="str">
        <f t="shared" si="1"/>
        <v>2019</v>
      </c>
      <c r="H3" s="18" t="str">
        <f t="shared" si="1"/>
        <v>2019</v>
      </c>
      <c r="I3" s="18" t="str">
        <f t="shared" si="1"/>
        <v>2019</v>
      </c>
      <c r="J3" s="18" t="str">
        <f t="shared" si="1"/>
        <v>2019</v>
      </c>
      <c r="K3" s="18" t="str">
        <f t="shared" si="1"/>
        <v>2019</v>
      </c>
      <c r="L3" s="18" t="str">
        <f t="shared" si="1"/>
        <v>2019</v>
      </c>
      <c r="M3" s="18" t="str">
        <f t="shared" si="1"/>
        <v>2019</v>
      </c>
      <c r="N3" s="18" t="str">
        <f t="shared" si="1"/>
        <v>2019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3</v>
      </c>
      <c r="G4" s="18" t="str">
        <f t="shared" si="2"/>
        <v>3</v>
      </c>
      <c r="H4" s="18" t="str">
        <f t="shared" si="2"/>
        <v>3</v>
      </c>
      <c r="I4" s="18" t="str">
        <f t="shared" si="2"/>
        <v>3</v>
      </c>
      <c r="J4" s="18" t="str">
        <f t="shared" si="2"/>
        <v>3</v>
      </c>
      <c r="K4" s="18" t="str">
        <f t="shared" si="2"/>
        <v>3</v>
      </c>
      <c r="L4" s="18" t="str">
        <f t="shared" si="2"/>
        <v>3</v>
      </c>
      <c r="M4" s="18" t="str">
        <f t="shared" si="2"/>
        <v>3</v>
      </c>
      <c r="N4" s="18" t="str">
        <f t="shared" si="2"/>
        <v>3</v>
      </c>
      <c r="O4" s="8" t="s">
        <v>1</v>
      </c>
    </row>
    <row r="5" spans="1:15" ht="12.75" hidden="1">
      <c r="A5" s="7" t="s">
        <v>11</v>
      </c>
      <c r="B5" s="9" t="s">
        <v>133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3" t="s">
        <v>137</v>
      </c>
      <c r="F9" s="43" t="s">
        <v>1</v>
      </c>
      <c r="G9" s="43" t="s">
        <v>1</v>
      </c>
      <c r="H9" s="43" t="s">
        <v>1</v>
      </c>
      <c r="I9" s="43" t="s">
        <v>1</v>
      </c>
      <c r="J9" s="43" t="s">
        <v>1</v>
      </c>
      <c r="K9" s="43" t="s">
        <v>1</v>
      </c>
      <c r="L9" s="43" t="s">
        <v>1</v>
      </c>
      <c r="M9" s="43" t="s">
        <v>1</v>
      </c>
      <c r="N9" s="43" t="s">
        <v>1</v>
      </c>
      <c r="O9" s="43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3" t="s">
        <v>139</v>
      </c>
      <c r="F10" s="43" t="s">
        <v>1</v>
      </c>
      <c r="G10" s="43" t="s">
        <v>1</v>
      </c>
      <c r="H10" s="43" t="s">
        <v>1</v>
      </c>
      <c r="I10" s="43" t="s">
        <v>1</v>
      </c>
      <c r="J10" s="43" t="s">
        <v>1</v>
      </c>
      <c r="K10" s="43" t="s">
        <v>1</v>
      </c>
      <c r="L10" s="43" t="s">
        <v>1</v>
      </c>
      <c r="M10" s="43" t="s">
        <v>1</v>
      </c>
      <c r="N10" s="43" t="s">
        <v>1</v>
      </c>
      <c r="O10" s="43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4" t="s">
        <v>24</v>
      </c>
      <c r="F11" s="44" t="s">
        <v>1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4" t="s">
        <v>1</v>
      </c>
      <c r="M11" s="44" t="s">
        <v>1</v>
      </c>
      <c r="N11" s="44" t="s">
        <v>1</v>
      </c>
      <c r="O11" s="44" t="s">
        <v>1</v>
      </c>
    </row>
    <row r="12" spans="1:15" ht="12.75" customHeight="1" thickBo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5" t="s">
        <v>26</v>
      </c>
      <c r="G13" s="45" t="s">
        <v>27</v>
      </c>
      <c r="H13" s="45" t="s">
        <v>28</v>
      </c>
      <c r="I13" s="45" t="s">
        <v>29</v>
      </c>
      <c r="J13" s="45" t="s">
        <v>30</v>
      </c>
      <c r="K13" s="45" t="s">
        <v>31</v>
      </c>
      <c r="L13" s="45" t="s">
        <v>32</v>
      </c>
      <c r="M13" s="45" t="s">
        <v>33</v>
      </c>
      <c r="N13" s="45" t="s">
        <v>34</v>
      </c>
      <c r="O13" s="45" t="s">
        <v>35</v>
      </c>
    </row>
    <row r="14" spans="4:15" s="22" customFormat="1" ht="24.75" customHeight="1" thickBot="1">
      <c r="D14" s="23" t="s">
        <v>1</v>
      </c>
      <c r="E14" s="48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46" t="s">
        <v>1</v>
      </c>
      <c r="N14" s="46" t="s">
        <v>1</v>
      </c>
      <c r="O14" s="46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89</v>
      </c>
      <c r="F16" s="30">
        <v>478952000</v>
      </c>
      <c r="G16" s="30">
        <v>11105000</v>
      </c>
      <c r="H16" s="30">
        <v>236637000</v>
      </c>
      <c r="I16" s="30">
        <v>0</v>
      </c>
      <c r="J16" s="30">
        <v>771000</v>
      </c>
      <c r="K16" s="30">
        <v>1640000</v>
      </c>
      <c r="L16" s="30">
        <v>0</v>
      </c>
      <c r="M16" s="30">
        <v>0</v>
      </c>
      <c r="N16" s="30">
        <v>0</v>
      </c>
      <c r="O16" s="31">
        <f aca="true" t="shared" si="3" ref="O16:O57">N16+M16+L16+K16+J16+I16+H16+G16+F16</f>
        <v>729105000</v>
      </c>
    </row>
    <row r="17" spans="2:15" ht="21" customHeight="1">
      <c r="B17" s="27" t="s">
        <v>48</v>
      </c>
      <c r="C17" s="26" t="s">
        <v>1</v>
      </c>
      <c r="E17" s="29" t="s">
        <v>90</v>
      </c>
      <c r="F17" s="30">
        <v>9280000</v>
      </c>
      <c r="G17" s="30">
        <v>1679000</v>
      </c>
      <c r="H17" s="30">
        <v>3556000</v>
      </c>
      <c r="I17" s="30">
        <v>0</v>
      </c>
      <c r="J17" s="30">
        <v>815000</v>
      </c>
      <c r="K17" s="30">
        <v>300000</v>
      </c>
      <c r="L17" s="30">
        <v>0</v>
      </c>
      <c r="M17" s="30">
        <v>0</v>
      </c>
      <c r="N17" s="30">
        <v>0</v>
      </c>
      <c r="O17" s="31">
        <f t="shared" si="3"/>
        <v>15630000</v>
      </c>
    </row>
    <row r="18" spans="2:15" ht="21" customHeight="1">
      <c r="B18" s="27" t="s">
        <v>49</v>
      </c>
      <c r="C18" s="26" t="s">
        <v>1</v>
      </c>
      <c r="E18" s="29" t="s">
        <v>91</v>
      </c>
      <c r="F18" s="30">
        <v>3881000</v>
      </c>
      <c r="G18" s="30">
        <v>611000</v>
      </c>
      <c r="H18" s="30">
        <v>1774000</v>
      </c>
      <c r="I18" s="30">
        <v>0</v>
      </c>
      <c r="J18" s="30">
        <v>598000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6864000</v>
      </c>
    </row>
    <row r="19" spans="2:15" ht="21" customHeight="1">
      <c r="B19" s="27" t="s">
        <v>50</v>
      </c>
      <c r="C19" s="26" t="s">
        <v>1</v>
      </c>
      <c r="E19" s="29" t="s">
        <v>92</v>
      </c>
      <c r="F19" s="30">
        <v>3838000</v>
      </c>
      <c r="G19" s="30">
        <v>658000</v>
      </c>
      <c r="H19" s="30">
        <v>1882000</v>
      </c>
      <c r="I19" s="30">
        <v>0</v>
      </c>
      <c r="J19" s="30">
        <v>534000</v>
      </c>
      <c r="K19" s="30">
        <v>500000</v>
      </c>
      <c r="L19" s="30">
        <v>0</v>
      </c>
      <c r="M19" s="30">
        <v>0</v>
      </c>
      <c r="N19" s="30">
        <v>0</v>
      </c>
      <c r="O19" s="31">
        <f t="shared" si="3"/>
        <v>7412000</v>
      </c>
    </row>
    <row r="20" spans="2:15" ht="21" customHeight="1">
      <c r="B20" s="27" t="s">
        <v>51</v>
      </c>
      <c r="C20" s="26" t="s">
        <v>1</v>
      </c>
      <c r="E20" s="29" t="s">
        <v>93</v>
      </c>
      <c r="F20" s="30">
        <v>6960000</v>
      </c>
      <c r="G20" s="30">
        <v>1250000</v>
      </c>
      <c r="H20" s="30">
        <v>7332000</v>
      </c>
      <c r="I20" s="30">
        <v>0</v>
      </c>
      <c r="J20" s="30">
        <v>2790000</v>
      </c>
      <c r="K20" s="30">
        <v>1200000</v>
      </c>
      <c r="L20" s="30">
        <v>0</v>
      </c>
      <c r="M20" s="30">
        <v>0</v>
      </c>
      <c r="N20" s="30">
        <v>0</v>
      </c>
      <c r="O20" s="31">
        <f t="shared" si="3"/>
        <v>19532000</v>
      </c>
    </row>
    <row r="21" spans="2:15" ht="21" customHeight="1">
      <c r="B21" s="27" t="s">
        <v>52</v>
      </c>
      <c r="C21" s="26" t="s">
        <v>1</v>
      </c>
      <c r="E21" s="29" t="s">
        <v>94</v>
      </c>
      <c r="F21" s="30">
        <v>8313000</v>
      </c>
      <c r="G21" s="30">
        <v>1431000</v>
      </c>
      <c r="H21" s="30">
        <v>4178000</v>
      </c>
      <c r="I21" s="30">
        <v>0</v>
      </c>
      <c r="J21" s="30">
        <v>2385000</v>
      </c>
      <c r="K21" s="30">
        <v>900000</v>
      </c>
      <c r="L21" s="30">
        <v>0</v>
      </c>
      <c r="M21" s="30">
        <v>0</v>
      </c>
      <c r="N21" s="30">
        <v>0</v>
      </c>
      <c r="O21" s="31">
        <f t="shared" si="3"/>
        <v>17207000</v>
      </c>
    </row>
    <row r="22" spans="2:15" ht="21" customHeight="1">
      <c r="B22" s="27" t="s">
        <v>53</v>
      </c>
      <c r="C22" s="26" t="s">
        <v>1</v>
      </c>
      <c r="E22" s="29" t="s">
        <v>95</v>
      </c>
      <c r="F22" s="30">
        <v>627741000</v>
      </c>
      <c r="G22" s="30">
        <v>126342000</v>
      </c>
      <c r="H22" s="30">
        <v>399888000</v>
      </c>
      <c r="I22" s="30">
        <v>0</v>
      </c>
      <c r="J22" s="30">
        <v>627702000</v>
      </c>
      <c r="K22" s="30">
        <v>280732000</v>
      </c>
      <c r="L22" s="30">
        <v>1208352000</v>
      </c>
      <c r="M22" s="30">
        <v>0</v>
      </c>
      <c r="N22" s="30">
        <v>0</v>
      </c>
      <c r="O22" s="31">
        <f t="shared" si="3"/>
        <v>3270757000</v>
      </c>
    </row>
    <row r="23" spans="2:15" ht="21" customHeight="1">
      <c r="B23" s="27" t="s">
        <v>54</v>
      </c>
      <c r="C23" s="26" t="s">
        <v>1</v>
      </c>
      <c r="E23" s="29" t="s">
        <v>96</v>
      </c>
      <c r="F23" s="30">
        <v>5152000</v>
      </c>
      <c r="G23" s="30">
        <v>865000</v>
      </c>
      <c r="H23" s="30">
        <v>2856000</v>
      </c>
      <c r="I23" s="30">
        <v>0</v>
      </c>
      <c r="J23" s="30">
        <v>8753000</v>
      </c>
      <c r="K23" s="30">
        <v>1119000</v>
      </c>
      <c r="L23" s="30">
        <v>0</v>
      </c>
      <c r="M23" s="30">
        <v>0</v>
      </c>
      <c r="N23" s="30">
        <v>0</v>
      </c>
      <c r="O23" s="31">
        <f t="shared" si="3"/>
        <v>18745000</v>
      </c>
    </row>
    <row r="24" spans="2:15" ht="21" customHeight="1">
      <c r="B24" s="27" t="s">
        <v>55</v>
      </c>
      <c r="C24" s="26" t="s">
        <v>1</v>
      </c>
      <c r="E24" s="29" t="s">
        <v>97</v>
      </c>
      <c r="F24" s="30">
        <v>234590000</v>
      </c>
      <c r="G24" s="30">
        <v>38280000</v>
      </c>
      <c r="H24" s="30">
        <v>49188000</v>
      </c>
      <c r="I24" s="30">
        <v>0</v>
      </c>
      <c r="J24" s="30">
        <v>9580000</v>
      </c>
      <c r="K24" s="30">
        <v>7300000</v>
      </c>
      <c r="L24" s="30">
        <v>0</v>
      </c>
      <c r="M24" s="30">
        <v>0</v>
      </c>
      <c r="N24" s="30">
        <v>0</v>
      </c>
      <c r="O24" s="31">
        <f t="shared" si="3"/>
        <v>338938000</v>
      </c>
    </row>
    <row r="25" spans="2:15" ht="21" customHeight="1">
      <c r="B25" s="27" t="s">
        <v>56</v>
      </c>
      <c r="C25" s="26" t="s">
        <v>1</v>
      </c>
      <c r="E25" s="29" t="s">
        <v>98</v>
      </c>
      <c r="F25" s="30">
        <v>315511000</v>
      </c>
      <c r="G25" s="30">
        <v>44453000</v>
      </c>
      <c r="H25" s="30">
        <v>33709000</v>
      </c>
      <c r="I25" s="30">
        <v>0</v>
      </c>
      <c r="J25" s="30">
        <v>17580000</v>
      </c>
      <c r="K25" s="30">
        <v>8500000</v>
      </c>
      <c r="L25" s="30">
        <v>0</v>
      </c>
      <c r="M25" s="30">
        <v>0</v>
      </c>
      <c r="N25" s="30">
        <v>0</v>
      </c>
      <c r="O25" s="31">
        <f t="shared" si="3"/>
        <v>419753000</v>
      </c>
    </row>
    <row r="26" spans="2:15" ht="21" customHeight="1">
      <c r="B26" s="27" t="s">
        <v>57</v>
      </c>
      <c r="C26" s="26" t="s">
        <v>1</v>
      </c>
      <c r="E26" s="29" t="s">
        <v>99</v>
      </c>
      <c r="F26" s="30">
        <v>2191015000</v>
      </c>
      <c r="G26" s="30">
        <v>474529000</v>
      </c>
      <c r="H26" s="30">
        <v>235190000</v>
      </c>
      <c r="I26" s="30">
        <v>0</v>
      </c>
      <c r="J26" s="30">
        <v>109022000</v>
      </c>
      <c r="K26" s="30">
        <v>456200000</v>
      </c>
      <c r="L26" s="30">
        <v>47126000</v>
      </c>
      <c r="M26" s="30">
        <v>180879000</v>
      </c>
      <c r="N26" s="30">
        <v>0</v>
      </c>
      <c r="O26" s="31">
        <f t="shared" si="3"/>
        <v>3693961000</v>
      </c>
    </row>
    <row r="27" spans="2:15" ht="21" customHeight="1">
      <c r="B27" s="27" t="s">
        <v>58</v>
      </c>
      <c r="C27" s="26" t="s">
        <v>1</v>
      </c>
      <c r="E27" s="29" t="s">
        <v>100</v>
      </c>
      <c r="F27" s="30">
        <v>183519000</v>
      </c>
      <c r="G27" s="30">
        <v>32004000</v>
      </c>
      <c r="H27" s="30">
        <v>92864000</v>
      </c>
      <c r="I27" s="30">
        <v>0</v>
      </c>
      <c r="J27" s="30">
        <v>67462000</v>
      </c>
      <c r="K27" s="30">
        <v>170909000</v>
      </c>
      <c r="L27" s="30">
        <v>0</v>
      </c>
      <c r="M27" s="30">
        <v>0</v>
      </c>
      <c r="N27" s="30">
        <v>0</v>
      </c>
      <c r="O27" s="31">
        <f t="shared" si="3"/>
        <v>546758000</v>
      </c>
    </row>
    <row r="28" spans="2:15" ht="21" customHeight="1">
      <c r="B28" s="27" t="s">
        <v>59</v>
      </c>
      <c r="C28" s="26" t="s">
        <v>1</v>
      </c>
      <c r="E28" s="29" t="s">
        <v>101</v>
      </c>
      <c r="F28" s="30">
        <v>54061000</v>
      </c>
      <c r="G28" s="30">
        <v>9460000</v>
      </c>
      <c r="H28" s="30">
        <v>9151000</v>
      </c>
      <c r="I28" s="30">
        <v>0</v>
      </c>
      <c r="J28" s="30">
        <v>1599000</v>
      </c>
      <c r="K28" s="30">
        <v>73055000</v>
      </c>
      <c r="L28" s="30">
        <v>0</v>
      </c>
      <c r="M28" s="30">
        <v>0</v>
      </c>
      <c r="N28" s="30">
        <v>0</v>
      </c>
      <c r="O28" s="31">
        <f t="shared" si="3"/>
        <v>147326000</v>
      </c>
    </row>
    <row r="29" spans="2:15" ht="21" customHeight="1">
      <c r="B29" s="27" t="s">
        <v>60</v>
      </c>
      <c r="C29" s="26" t="s">
        <v>1</v>
      </c>
      <c r="E29" s="29" t="s">
        <v>102</v>
      </c>
      <c r="F29" s="30">
        <v>17349000</v>
      </c>
      <c r="G29" s="30">
        <v>2006000</v>
      </c>
      <c r="H29" s="30">
        <v>4823000</v>
      </c>
      <c r="I29" s="30">
        <v>0</v>
      </c>
      <c r="J29" s="30">
        <v>1184000</v>
      </c>
      <c r="K29" s="30">
        <v>700000</v>
      </c>
      <c r="L29" s="30">
        <v>0</v>
      </c>
      <c r="M29" s="30">
        <v>0</v>
      </c>
      <c r="N29" s="30">
        <v>0</v>
      </c>
      <c r="O29" s="31">
        <f t="shared" si="3"/>
        <v>26062000</v>
      </c>
    </row>
    <row r="30" spans="2:15" ht="21" customHeight="1">
      <c r="B30" s="27" t="s">
        <v>61</v>
      </c>
      <c r="C30" s="26" t="s">
        <v>1</v>
      </c>
      <c r="E30" s="29" t="s">
        <v>103</v>
      </c>
      <c r="F30" s="30">
        <v>363739000</v>
      </c>
      <c r="G30" s="30">
        <v>72556000</v>
      </c>
      <c r="H30" s="30">
        <v>40989000</v>
      </c>
      <c r="I30" s="30">
        <v>0</v>
      </c>
      <c r="J30" s="30">
        <v>8439000</v>
      </c>
      <c r="K30" s="30">
        <v>18200000</v>
      </c>
      <c r="L30" s="30">
        <v>0</v>
      </c>
      <c r="M30" s="30">
        <v>0</v>
      </c>
      <c r="N30" s="30">
        <v>0</v>
      </c>
      <c r="O30" s="31">
        <f t="shared" si="3"/>
        <v>503923000</v>
      </c>
    </row>
    <row r="31" spans="2:15" ht="21" customHeight="1">
      <c r="B31" s="27" t="s">
        <v>62</v>
      </c>
      <c r="C31" s="26" t="s">
        <v>1</v>
      </c>
      <c r="E31" s="29" t="s">
        <v>104</v>
      </c>
      <c r="F31" s="30">
        <v>51073000</v>
      </c>
      <c r="G31" s="30">
        <v>7249000</v>
      </c>
      <c r="H31" s="30">
        <v>23478000</v>
      </c>
      <c r="I31" s="30">
        <v>0</v>
      </c>
      <c r="J31" s="30">
        <v>17289000</v>
      </c>
      <c r="K31" s="30">
        <v>6043000</v>
      </c>
      <c r="L31" s="30">
        <v>0</v>
      </c>
      <c r="M31" s="30">
        <v>0</v>
      </c>
      <c r="N31" s="30">
        <v>0</v>
      </c>
      <c r="O31" s="31">
        <f t="shared" si="3"/>
        <v>105132000</v>
      </c>
    </row>
    <row r="32" spans="2:15" ht="21" customHeight="1">
      <c r="B32" s="27" t="s">
        <v>63</v>
      </c>
      <c r="C32" s="26" t="s">
        <v>1</v>
      </c>
      <c r="E32" s="29" t="s">
        <v>105</v>
      </c>
      <c r="F32" s="30">
        <v>4338000</v>
      </c>
      <c r="G32" s="30">
        <v>608000</v>
      </c>
      <c r="H32" s="30">
        <v>1629000</v>
      </c>
      <c r="I32" s="30">
        <v>0</v>
      </c>
      <c r="J32" s="30">
        <v>201000</v>
      </c>
      <c r="K32" s="30">
        <v>2137000</v>
      </c>
      <c r="L32" s="30">
        <v>4916000</v>
      </c>
      <c r="M32" s="30">
        <v>0</v>
      </c>
      <c r="N32" s="30">
        <v>0</v>
      </c>
      <c r="O32" s="31">
        <f t="shared" si="3"/>
        <v>13829000</v>
      </c>
    </row>
    <row r="33" spans="2:15" ht="21" customHeight="1">
      <c r="B33" s="27" t="s">
        <v>64</v>
      </c>
      <c r="C33" s="26" t="s">
        <v>1</v>
      </c>
      <c r="E33" s="29" t="s">
        <v>106</v>
      </c>
      <c r="F33" s="30">
        <v>70542000</v>
      </c>
      <c r="G33" s="30">
        <v>11374000</v>
      </c>
      <c r="H33" s="30">
        <v>19684000</v>
      </c>
      <c r="I33" s="30">
        <v>0</v>
      </c>
      <c r="J33" s="30">
        <v>53410000</v>
      </c>
      <c r="K33" s="30">
        <v>38252000</v>
      </c>
      <c r="L33" s="30">
        <v>1269000</v>
      </c>
      <c r="M33" s="30">
        <v>0</v>
      </c>
      <c r="N33" s="30">
        <v>0</v>
      </c>
      <c r="O33" s="31">
        <f t="shared" si="3"/>
        <v>194531000</v>
      </c>
    </row>
    <row r="34" spans="2:15" ht="21" customHeight="1">
      <c r="B34" s="27" t="s">
        <v>65</v>
      </c>
      <c r="C34" s="26" t="s">
        <v>1</v>
      </c>
      <c r="E34" s="29" t="s">
        <v>107</v>
      </c>
      <c r="F34" s="30">
        <v>72633000</v>
      </c>
      <c r="G34" s="30">
        <v>9202000</v>
      </c>
      <c r="H34" s="30">
        <v>12738000</v>
      </c>
      <c r="I34" s="30">
        <v>0</v>
      </c>
      <c r="J34" s="30">
        <v>2690000</v>
      </c>
      <c r="K34" s="30">
        <v>1807000</v>
      </c>
      <c r="L34" s="30">
        <v>0</v>
      </c>
      <c r="M34" s="30">
        <v>0</v>
      </c>
      <c r="N34" s="30">
        <v>0</v>
      </c>
      <c r="O34" s="31">
        <f t="shared" si="3"/>
        <v>99070000</v>
      </c>
    </row>
    <row r="35" spans="2:15" ht="21" customHeight="1">
      <c r="B35" s="27" t="s">
        <v>66</v>
      </c>
      <c r="C35" s="26" t="s">
        <v>1</v>
      </c>
      <c r="E35" s="29" t="s">
        <v>108</v>
      </c>
      <c r="F35" s="30">
        <v>207720000</v>
      </c>
      <c r="G35" s="30">
        <v>24864000</v>
      </c>
      <c r="H35" s="30">
        <v>31732000</v>
      </c>
      <c r="I35" s="30">
        <v>0</v>
      </c>
      <c r="J35" s="30">
        <v>1247724000</v>
      </c>
      <c r="K35" s="30">
        <v>13462000</v>
      </c>
      <c r="L35" s="30">
        <v>0</v>
      </c>
      <c r="M35" s="30">
        <v>315488000</v>
      </c>
      <c r="N35" s="30">
        <v>0</v>
      </c>
      <c r="O35" s="31">
        <f t="shared" si="3"/>
        <v>1840990000</v>
      </c>
    </row>
    <row r="36" spans="2:15" ht="21" customHeight="1">
      <c r="B36" s="27" t="s">
        <v>67</v>
      </c>
      <c r="C36" s="26" t="s">
        <v>1</v>
      </c>
      <c r="E36" s="29" t="s">
        <v>109</v>
      </c>
      <c r="F36" s="30">
        <v>68615000</v>
      </c>
      <c r="G36" s="30">
        <v>7567000</v>
      </c>
      <c r="H36" s="30">
        <v>27620000</v>
      </c>
      <c r="I36" s="30">
        <v>0</v>
      </c>
      <c r="J36" s="30">
        <v>365304000</v>
      </c>
      <c r="K36" s="30">
        <v>2553000</v>
      </c>
      <c r="L36" s="30">
        <v>33858000</v>
      </c>
      <c r="M36" s="30">
        <v>0</v>
      </c>
      <c r="N36" s="30">
        <v>0</v>
      </c>
      <c r="O36" s="31">
        <f t="shared" si="3"/>
        <v>505517000</v>
      </c>
    </row>
    <row r="37" spans="2:15" ht="21" customHeight="1">
      <c r="B37" s="27" t="s">
        <v>68</v>
      </c>
      <c r="C37" s="26" t="s">
        <v>1</v>
      </c>
      <c r="E37" s="29" t="s">
        <v>110</v>
      </c>
      <c r="F37" s="30">
        <v>30973000</v>
      </c>
      <c r="G37" s="30">
        <v>5959000</v>
      </c>
      <c r="H37" s="30">
        <v>11502000</v>
      </c>
      <c r="I37" s="30">
        <v>0</v>
      </c>
      <c r="J37" s="30">
        <v>471000</v>
      </c>
      <c r="K37" s="30">
        <v>20085000</v>
      </c>
      <c r="L37" s="30">
        <v>27201000</v>
      </c>
      <c r="M37" s="30">
        <v>0</v>
      </c>
      <c r="N37" s="30">
        <v>0</v>
      </c>
      <c r="O37" s="31">
        <f t="shared" si="3"/>
        <v>96191000</v>
      </c>
    </row>
    <row r="38" spans="2:15" ht="21" customHeight="1">
      <c r="B38" s="27" t="s">
        <v>69</v>
      </c>
      <c r="C38" s="26" t="s">
        <v>1</v>
      </c>
      <c r="E38" s="29" t="s">
        <v>111</v>
      </c>
      <c r="F38" s="30">
        <v>30483000</v>
      </c>
      <c r="G38" s="30">
        <v>4258000</v>
      </c>
      <c r="H38" s="30">
        <v>3925000</v>
      </c>
      <c r="I38" s="30">
        <v>0</v>
      </c>
      <c r="J38" s="30">
        <v>2894000</v>
      </c>
      <c r="K38" s="30">
        <v>1003000</v>
      </c>
      <c r="L38" s="30">
        <v>0</v>
      </c>
      <c r="M38" s="30">
        <v>0</v>
      </c>
      <c r="N38" s="30">
        <v>0</v>
      </c>
      <c r="O38" s="31">
        <f t="shared" si="3"/>
        <v>42563000</v>
      </c>
    </row>
    <row r="39" spans="2:15" ht="21" customHeight="1">
      <c r="B39" s="27" t="s">
        <v>70</v>
      </c>
      <c r="C39" s="26" t="s">
        <v>1</v>
      </c>
      <c r="E39" s="29" t="s">
        <v>112</v>
      </c>
      <c r="F39" s="30">
        <v>259446000</v>
      </c>
      <c r="G39" s="30">
        <v>50406000</v>
      </c>
      <c r="H39" s="30">
        <v>18287000</v>
      </c>
      <c r="I39" s="30">
        <v>0</v>
      </c>
      <c r="J39" s="30">
        <v>21507000</v>
      </c>
      <c r="K39" s="30">
        <v>316678000</v>
      </c>
      <c r="L39" s="30">
        <v>0</v>
      </c>
      <c r="M39" s="30">
        <v>0</v>
      </c>
      <c r="N39" s="30">
        <v>0</v>
      </c>
      <c r="O39" s="31">
        <f t="shared" si="3"/>
        <v>666324000</v>
      </c>
    </row>
    <row r="40" spans="2:15" ht="21" customHeight="1">
      <c r="B40" s="27" t="s">
        <v>71</v>
      </c>
      <c r="C40" s="26" t="s">
        <v>1</v>
      </c>
      <c r="E40" s="29" t="s">
        <v>113</v>
      </c>
      <c r="F40" s="30">
        <v>74452000</v>
      </c>
      <c r="G40" s="30">
        <v>9191000</v>
      </c>
      <c r="H40" s="30">
        <v>358647000</v>
      </c>
      <c r="I40" s="30">
        <v>0</v>
      </c>
      <c r="J40" s="30">
        <v>34000</v>
      </c>
      <c r="K40" s="30">
        <v>595490000</v>
      </c>
      <c r="L40" s="30">
        <v>0</v>
      </c>
      <c r="M40" s="30">
        <v>0</v>
      </c>
      <c r="N40" s="30">
        <v>0</v>
      </c>
      <c r="O40" s="31">
        <f t="shared" si="3"/>
        <v>1037814000</v>
      </c>
    </row>
    <row r="41" spans="2:15" ht="21" customHeight="1">
      <c r="B41" s="27" t="s">
        <v>72</v>
      </c>
      <c r="C41" s="26" t="s">
        <v>1</v>
      </c>
      <c r="E41" s="29" t="s">
        <v>114</v>
      </c>
      <c r="F41" s="30">
        <v>37963000</v>
      </c>
      <c r="G41" s="30">
        <v>5079000</v>
      </c>
      <c r="H41" s="30">
        <v>6433000</v>
      </c>
      <c r="I41" s="30">
        <v>0</v>
      </c>
      <c r="J41" s="30">
        <v>5548000</v>
      </c>
      <c r="K41" s="30">
        <v>2548000</v>
      </c>
      <c r="L41" s="30">
        <v>0</v>
      </c>
      <c r="M41" s="30">
        <v>0</v>
      </c>
      <c r="N41" s="30">
        <v>0</v>
      </c>
      <c r="O41" s="31">
        <f t="shared" si="3"/>
        <v>57571000</v>
      </c>
    </row>
    <row r="42" spans="2:15" ht="21" customHeight="1">
      <c r="B42" s="27" t="s">
        <v>73</v>
      </c>
      <c r="C42" s="26" t="s">
        <v>1</v>
      </c>
      <c r="E42" s="29" t="s">
        <v>115</v>
      </c>
      <c r="F42" s="30">
        <v>18393000</v>
      </c>
      <c r="G42" s="30">
        <v>4107000</v>
      </c>
      <c r="H42" s="30">
        <v>5021000</v>
      </c>
      <c r="I42" s="30">
        <v>0</v>
      </c>
      <c r="J42" s="30">
        <v>4000</v>
      </c>
      <c r="K42" s="30">
        <v>5000000</v>
      </c>
      <c r="L42" s="30">
        <v>0</v>
      </c>
      <c r="M42" s="30">
        <v>0</v>
      </c>
      <c r="N42" s="30">
        <v>0</v>
      </c>
      <c r="O42" s="31">
        <f t="shared" si="3"/>
        <v>32525000</v>
      </c>
    </row>
    <row r="43" spans="2:15" ht="21" customHeight="1">
      <c r="B43" s="27" t="s">
        <v>74</v>
      </c>
      <c r="C43" s="26" t="s">
        <v>1</v>
      </c>
      <c r="E43" s="29" t="s">
        <v>116</v>
      </c>
      <c r="F43" s="30">
        <v>28307000</v>
      </c>
      <c r="G43" s="30">
        <v>4811000</v>
      </c>
      <c r="H43" s="30">
        <v>10314000</v>
      </c>
      <c r="I43" s="30">
        <v>0</v>
      </c>
      <c r="J43" s="30">
        <v>314111000</v>
      </c>
      <c r="K43" s="30">
        <v>1298000</v>
      </c>
      <c r="L43" s="30">
        <v>0</v>
      </c>
      <c r="M43" s="30">
        <v>0</v>
      </c>
      <c r="N43" s="30">
        <v>0</v>
      </c>
      <c r="O43" s="31">
        <f t="shared" si="3"/>
        <v>358841000</v>
      </c>
    </row>
    <row r="44" spans="2:15" ht="21" customHeight="1">
      <c r="B44" s="27" t="s">
        <v>75</v>
      </c>
      <c r="C44" s="26" t="s">
        <v>1</v>
      </c>
      <c r="E44" s="29" t="s">
        <v>117</v>
      </c>
      <c r="F44" s="30">
        <v>2782111000</v>
      </c>
      <c r="G44" s="30">
        <v>588140000</v>
      </c>
      <c r="H44" s="30">
        <v>2644351000</v>
      </c>
      <c r="I44" s="30">
        <v>0</v>
      </c>
      <c r="J44" s="30">
        <v>6241321000</v>
      </c>
      <c r="K44" s="30">
        <v>7740743000</v>
      </c>
      <c r="L44" s="30">
        <v>0</v>
      </c>
      <c r="M44" s="30">
        <v>0</v>
      </c>
      <c r="N44" s="30">
        <v>0</v>
      </c>
      <c r="O44" s="31">
        <f t="shared" si="3"/>
        <v>19996666000</v>
      </c>
    </row>
    <row r="45" spans="2:15" ht="21" customHeight="1">
      <c r="B45" s="27" t="s">
        <v>76</v>
      </c>
      <c r="C45" s="26" t="s">
        <v>1</v>
      </c>
      <c r="E45" s="29" t="s">
        <v>118</v>
      </c>
      <c r="F45" s="30">
        <v>30043000</v>
      </c>
      <c r="G45" s="30">
        <v>5137000</v>
      </c>
      <c r="H45" s="30">
        <v>3301000</v>
      </c>
      <c r="I45" s="30">
        <v>0</v>
      </c>
      <c r="J45" s="30">
        <v>883000</v>
      </c>
      <c r="K45" s="30">
        <v>10000000</v>
      </c>
      <c r="L45" s="30">
        <v>0</v>
      </c>
      <c r="M45" s="30">
        <v>0</v>
      </c>
      <c r="N45" s="30">
        <v>0</v>
      </c>
      <c r="O45" s="31">
        <f t="shared" si="3"/>
        <v>49364000</v>
      </c>
    </row>
    <row r="46" spans="2:15" ht="21" customHeight="1">
      <c r="B46" s="27" t="s">
        <v>77</v>
      </c>
      <c r="C46" s="26" t="s">
        <v>1</v>
      </c>
      <c r="E46" s="29" t="s">
        <v>119</v>
      </c>
      <c r="F46" s="30">
        <v>4302000</v>
      </c>
      <c r="G46" s="30">
        <v>718000</v>
      </c>
      <c r="H46" s="30">
        <v>3707000</v>
      </c>
      <c r="I46" s="30">
        <v>0</v>
      </c>
      <c r="J46" s="30">
        <v>22000</v>
      </c>
      <c r="K46" s="30">
        <v>2942000</v>
      </c>
      <c r="L46" s="30">
        <v>89384000</v>
      </c>
      <c r="M46" s="30">
        <v>0</v>
      </c>
      <c r="N46" s="30">
        <v>0</v>
      </c>
      <c r="O46" s="31">
        <f t="shared" si="3"/>
        <v>101075000</v>
      </c>
    </row>
    <row r="47" spans="2:15" ht="21" customHeight="1">
      <c r="B47" s="27" t="s">
        <v>78</v>
      </c>
      <c r="C47" s="26" t="s">
        <v>1</v>
      </c>
      <c r="E47" s="29" t="s">
        <v>120</v>
      </c>
      <c r="F47" s="30">
        <v>5120000</v>
      </c>
      <c r="G47" s="30">
        <v>906000</v>
      </c>
      <c r="H47" s="30">
        <v>3367000</v>
      </c>
      <c r="I47" s="30">
        <v>0</v>
      </c>
      <c r="J47" s="30">
        <v>22000</v>
      </c>
      <c r="K47" s="30">
        <v>7266000</v>
      </c>
      <c r="L47" s="30">
        <v>114719000</v>
      </c>
      <c r="M47" s="30">
        <v>0</v>
      </c>
      <c r="N47" s="30">
        <v>0</v>
      </c>
      <c r="O47" s="31">
        <f t="shared" si="3"/>
        <v>131400000</v>
      </c>
    </row>
    <row r="48" spans="2:15" ht="21" customHeight="1">
      <c r="B48" s="27" t="s">
        <v>79</v>
      </c>
      <c r="C48" s="26" t="s">
        <v>1</v>
      </c>
      <c r="E48" s="29" t="s">
        <v>121</v>
      </c>
      <c r="F48" s="30">
        <v>3921000</v>
      </c>
      <c r="G48" s="30">
        <v>666000</v>
      </c>
      <c r="H48" s="30">
        <v>2504000</v>
      </c>
      <c r="I48" s="30">
        <v>0</v>
      </c>
      <c r="J48" s="30">
        <v>22000</v>
      </c>
      <c r="K48" s="30">
        <v>3641000</v>
      </c>
      <c r="L48" s="30">
        <v>85631000</v>
      </c>
      <c r="M48" s="30">
        <v>0</v>
      </c>
      <c r="N48" s="30">
        <v>0</v>
      </c>
      <c r="O48" s="31">
        <f t="shared" si="3"/>
        <v>96385000</v>
      </c>
    </row>
    <row r="49" spans="2:15" ht="21" customHeight="1">
      <c r="B49" s="27" t="s">
        <v>80</v>
      </c>
      <c r="C49" s="26" t="s">
        <v>1</v>
      </c>
      <c r="E49" s="29" t="s">
        <v>122</v>
      </c>
      <c r="F49" s="30">
        <v>2357443000</v>
      </c>
      <c r="G49" s="30">
        <v>432324000</v>
      </c>
      <c r="H49" s="30">
        <v>183171000</v>
      </c>
      <c r="I49" s="30">
        <v>0</v>
      </c>
      <c r="J49" s="30">
        <v>56609000</v>
      </c>
      <c r="K49" s="30">
        <v>6322210000</v>
      </c>
      <c r="L49" s="30">
        <v>225718000</v>
      </c>
      <c r="M49" s="30">
        <v>0</v>
      </c>
      <c r="N49" s="30">
        <v>0</v>
      </c>
      <c r="O49" s="31">
        <f t="shared" si="3"/>
        <v>9577475000</v>
      </c>
    </row>
    <row r="50" spans="2:15" ht="21" customHeight="1">
      <c r="B50" s="27" t="s">
        <v>81</v>
      </c>
      <c r="C50" s="26" t="s">
        <v>1</v>
      </c>
      <c r="E50" s="29" t="s">
        <v>123</v>
      </c>
      <c r="F50" s="30">
        <v>1989000</v>
      </c>
      <c r="G50" s="30">
        <v>423000</v>
      </c>
      <c r="H50" s="30">
        <v>1070000</v>
      </c>
      <c r="I50" s="30">
        <v>0</v>
      </c>
      <c r="J50" s="30">
        <v>0</v>
      </c>
      <c r="K50" s="30">
        <v>885000</v>
      </c>
      <c r="L50" s="30">
        <v>0</v>
      </c>
      <c r="M50" s="30">
        <v>0</v>
      </c>
      <c r="N50" s="30">
        <v>0</v>
      </c>
      <c r="O50" s="31">
        <f t="shared" si="3"/>
        <v>4367000</v>
      </c>
    </row>
    <row r="51" spans="2:15" ht="21" customHeight="1">
      <c r="B51" s="27" t="s">
        <v>82</v>
      </c>
      <c r="C51" s="26" t="s">
        <v>1</v>
      </c>
      <c r="E51" s="29" t="s">
        <v>124</v>
      </c>
      <c r="F51" s="30">
        <v>91521000</v>
      </c>
      <c r="G51" s="30">
        <v>14964000</v>
      </c>
      <c r="H51" s="30">
        <v>56773000</v>
      </c>
      <c r="I51" s="30">
        <v>0</v>
      </c>
      <c r="J51" s="30">
        <v>2910000</v>
      </c>
      <c r="K51" s="30">
        <v>9936000</v>
      </c>
      <c r="L51" s="30">
        <v>0</v>
      </c>
      <c r="M51" s="30">
        <v>0</v>
      </c>
      <c r="N51" s="30">
        <v>0</v>
      </c>
      <c r="O51" s="31">
        <f t="shared" si="3"/>
        <v>176104000</v>
      </c>
    </row>
    <row r="52" spans="2:15" ht="21" customHeight="1">
      <c r="B52" s="27" t="s">
        <v>83</v>
      </c>
      <c r="C52" s="26" t="s">
        <v>1</v>
      </c>
      <c r="E52" s="29" t="s">
        <v>125</v>
      </c>
      <c r="F52" s="30">
        <v>19115000</v>
      </c>
      <c r="G52" s="30">
        <v>2823000</v>
      </c>
      <c r="H52" s="30">
        <v>6521000</v>
      </c>
      <c r="I52" s="30">
        <v>0</v>
      </c>
      <c r="J52" s="30">
        <v>578000</v>
      </c>
      <c r="K52" s="30">
        <v>1820000</v>
      </c>
      <c r="L52" s="30">
        <v>0</v>
      </c>
      <c r="M52" s="30">
        <v>0</v>
      </c>
      <c r="N52" s="30">
        <v>0</v>
      </c>
      <c r="O52" s="31">
        <f t="shared" si="3"/>
        <v>30857000</v>
      </c>
    </row>
    <row r="53" spans="2:15" ht="21" customHeight="1">
      <c r="B53" s="27" t="s">
        <v>84</v>
      </c>
      <c r="C53" s="26" t="s">
        <v>1</v>
      </c>
      <c r="E53" s="29" t="s">
        <v>126</v>
      </c>
      <c r="F53" s="30">
        <v>5095000</v>
      </c>
      <c r="G53" s="30">
        <v>650000</v>
      </c>
      <c r="H53" s="30">
        <v>4520000</v>
      </c>
      <c r="I53" s="30">
        <v>0</v>
      </c>
      <c r="J53" s="30">
        <v>391000</v>
      </c>
      <c r="K53" s="30">
        <v>3500000</v>
      </c>
      <c r="L53" s="30">
        <v>0</v>
      </c>
      <c r="M53" s="30">
        <v>0</v>
      </c>
      <c r="N53" s="30">
        <v>0</v>
      </c>
      <c r="O53" s="31">
        <f t="shared" si="3"/>
        <v>14156000</v>
      </c>
    </row>
    <row r="54" spans="2:15" ht="21" customHeight="1">
      <c r="B54" s="27" t="s">
        <v>85</v>
      </c>
      <c r="C54" s="26" t="s">
        <v>1</v>
      </c>
      <c r="E54" s="29" t="s">
        <v>127</v>
      </c>
      <c r="F54" s="30">
        <v>16611000</v>
      </c>
      <c r="G54" s="30">
        <v>3162000</v>
      </c>
      <c r="H54" s="30">
        <v>21601000</v>
      </c>
      <c r="I54" s="30">
        <v>0</v>
      </c>
      <c r="J54" s="30">
        <v>478000</v>
      </c>
      <c r="K54" s="30">
        <v>7590000</v>
      </c>
      <c r="L54" s="30">
        <v>6050000</v>
      </c>
      <c r="M54" s="30">
        <v>0</v>
      </c>
      <c r="N54" s="30">
        <v>0</v>
      </c>
      <c r="O54" s="31">
        <f t="shared" si="3"/>
        <v>55492000</v>
      </c>
    </row>
    <row r="55" spans="2:15" ht="21" customHeight="1">
      <c r="B55" s="27" t="s">
        <v>86</v>
      </c>
      <c r="C55" s="26" t="s">
        <v>1</v>
      </c>
      <c r="E55" s="29" t="s">
        <v>128</v>
      </c>
      <c r="F55" s="30">
        <v>1205000</v>
      </c>
      <c r="G55" s="30">
        <v>114000</v>
      </c>
      <c r="H55" s="30">
        <v>1901000</v>
      </c>
      <c r="I55" s="30">
        <v>0</v>
      </c>
      <c r="J55" s="30">
        <v>22000</v>
      </c>
      <c r="K55" s="30">
        <v>1000000</v>
      </c>
      <c r="L55" s="30">
        <v>0</v>
      </c>
      <c r="M55" s="30">
        <v>0</v>
      </c>
      <c r="N55" s="30">
        <v>0</v>
      </c>
      <c r="O55" s="31">
        <f t="shared" si="3"/>
        <v>4242000</v>
      </c>
    </row>
    <row r="56" spans="2:15" ht="21" customHeight="1">
      <c r="B56" s="27" t="s">
        <v>87</v>
      </c>
      <c r="C56" s="26" t="s">
        <v>1</v>
      </c>
      <c r="E56" s="29" t="s">
        <v>129</v>
      </c>
      <c r="F56" s="30">
        <v>3286000</v>
      </c>
      <c r="G56" s="30">
        <v>465000</v>
      </c>
      <c r="H56" s="30">
        <v>1252000</v>
      </c>
      <c r="I56" s="30">
        <v>0</v>
      </c>
      <c r="J56" s="30">
        <v>134000</v>
      </c>
      <c r="K56" s="30">
        <v>0</v>
      </c>
      <c r="L56" s="30">
        <v>0</v>
      </c>
      <c r="M56" s="30">
        <v>0</v>
      </c>
      <c r="N56" s="30">
        <v>0</v>
      </c>
      <c r="O56" s="31">
        <f t="shared" si="3"/>
        <v>5137000</v>
      </c>
    </row>
    <row r="57" spans="2:15" ht="21" customHeight="1" thickBot="1">
      <c r="B57" s="27" t="s">
        <v>88</v>
      </c>
      <c r="C57" s="26" t="s">
        <v>1</v>
      </c>
      <c r="E57" s="29" t="s">
        <v>130</v>
      </c>
      <c r="F57" s="30">
        <v>63261000</v>
      </c>
      <c r="G57" s="30">
        <v>10961000</v>
      </c>
      <c r="H57" s="30">
        <v>13764000</v>
      </c>
      <c r="I57" s="30">
        <v>0</v>
      </c>
      <c r="J57" s="30">
        <v>185767000</v>
      </c>
      <c r="K57" s="30">
        <v>11835000</v>
      </c>
      <c r="L57" s="30">
        <v>0</v>
      </c>
      <c r="M57" s="30">
        <v>2002000</v>
      </c>
      <c r="N57" s="30">
        <v>0</v>
      </c>
      <c r="O57" s="31">
        <f t="shared" si="3"/>
        <v>287590000</v>
      </c>
    </row>
    <row r="58" spans="2:15" s="28" customFormat="1" ht="21" customHeight="1" hidden="1">
      <c r="B58" s="27" t="s">
        <v>1</v>
      </c>
      <c r="E58" s="40" t="s">
        <v>134</v>
      </c>
      <c r="F58" s="41">
        <v>283147089000</v>
      </c>
      <c r="G58" s="41">
        <v>49909502000</v>
      </c>
      <c r="H58" s="41">
        <v>79081674000</v>
      </c>
      <c r="I58" s="41">
        <v>147702000000</v>
      </c>
      <c r="J58" s="41">
        <v>509752788000</v>
      </c>
      <c r="K58" s="41">
        <v>57572200000</v>
      </c>
      <c r="L58" s="41">
        <v>30895428000</v>
      </c>
      <c r="M58" s="41">
        <v>22900757000</v>
      </c>
      <c r="N58" s="41">
        <v>7763543000</v>
      </c>
      <c r="O58" s="42" t="s">
        <v>1</v>
      </c>
    </row>
    <row r="59" spans="1:15" s="28" customFormat="1" ht="12" customHeight="1" thickBot="1">
      <c r="A59" s="32" t="s">
        <v>37</v>
      </c>
      <c r="E59" s="33" t="s">
        <v>1</v>
      </c>
      <c r="F59" s="34" t="s">
        <v>1</v>
      </c>
      <c r="G59" s="34" t="s">
        <v>1</v>
      </c>
      <c r="H59" s="34" t="s">
        <v>1</v>
      </c>
      <c r="I59" s="34" t="s">
        <v>1</v>
      </c>
      <c r="J59" s="34" t="s">
        <v>1</v>
      </c>
      <c r="K59" s="34" t="s">
        <v>1</v>
      </c>
      <c r="L59" s="34" t="s">
        <v>1</v>
      </c>
      <c r="M59" s="34" t="s">
        <v>1</v>
      </c>
      <c r="N59" s="34" t="s">
        <v>1</v>
      </c>
      <c r="O59" s="35" t="s">
        <v>1</v>
      </c>
    </row>
    <row r="60" spans="1:15" s="28" customFormat="1" ht="27" customHeight="1" thickBot="1">
      <c r="A60" s="32" t="s">
        <v>1</v>
      </c>
      <c r="B60" s="36" t="s">
        <v>38</v>
      </c>
      <c r="E60" s="37" t="s">
        <v>39</v>
      </c>
      <c r="F60" s="38">
        <v>10843862000</v>
      </c>
      <c r="G60" s="38">
        <v>2023357000</v>
      </c>
      <c r="H60" s="38">
        <v>4602830000</v>
      </c>
      <c r="I60" s="38">
        <v>0</v>
      </c>
      <c r="J60" s="38">
        <v>9379560000</v>
      </c>
      <c r="K60" s="38">
        <v>16150979000</v>
      </c>
      <c r="L60" s="38">
        <v>1844224000</v>
      </c>
      <c r="M60" s="38">
        <v>498369000</v>
      </c>
      <c r="N60" s="38">
        <v>0</v>
      </c>
      <c r="O60" s="39">
        <f>SUM(F60:N60)</f>
        <v>45343181000</v>
      </c>
    </row>
    <row r="61" spans="1:15" s="28" customFormat="1" ht="27" customHeight="1" thickBot="1">
      <c r="A61" s="32" t="s">
        <v>1</v>
      </c>
      <c r="B61" s="36" t="s">
        <v>40</v>
      </c>
      <c r="E61" s="37" t="s">
        <v>131</v>
      </c>
      <c r="F61" s="38">
        <v>25798547000</v>
      </c>
      <c r="G61" s="38">
        <v>4009782000</v>
      </c>
      <c r="H61" s="38">
        <v>2421055000</v>
      </c>
      <c r="I61" s="38">
        <v>0</v>
      </c>
      <c r="J61" s="38">
        <v>1046900000</v>
      </c>
      <c r="K61" s="38">
        <v>3665878000</v>
      </c>
      <c r="L61" s="38">
        <v>0</v>
      </c>
      <c r="M61" s="38">
        <v>0</v>
      </c>
      <c r="N61" s="38">
        <v>0</v>
      </c>
      <c r="O61" s="39">
        <f>SUM(F61:N61)</f>
        <v>36942162000</v>
      </c>
    </row>
    <row r="62" spans="1:15" s="28" customFormat="1" ht="27" customHeight="1" thickBot="1">
      <c r="A62" s="32" t="s">
        <v>37</v>
      </c>
      <c r="B62" s="36" t="s">
        <v>1</v>
      </c>
      <c r="E62" s="37" t="s">
        <v>41</v>
      </c>
      <c r="F62" s="38">
        <f aca="true" t="shared" si="4" ref="F62:O62">F61+F60</f>
        <v>36642409000</v>
      </c>
      <c r="G62" s="38">
        <f t="shared" si="4"/>
        <v>6033139000</v>
      </c>
      <c r="H62" s="38">
        <f t="shared" si="4"/>
        <v>7023885000</v>
      </c>
      <c r="I62" s="38">
        <f t="shared" si="4"/>
        <v>0</v>
      </c>
      <c r="J62" s="38">
        <f t="shared" si="4"/>
        <v>10426460000</v>
      </c>
      <c r="K62" s="38">
        <f t="shared" si="4"/>
        <v>19816857000</v>
      </c>
      <c r="L62" s="38">
        <f t="shared" si="4"/>
        <v>1844224000</v>
      </c>
      <c r="M62" s="38">
        <f t="shared" si="4"/>
        <v>498369000</v>
      </c>
      <c r="N62" s="38">
        <f t="shared" si="4"/>
        <v>0</v>
      </c>
      <c r="O62" s="38">
        <f t="shared" si="4"/>
        <v>82285343000</v>
      </c>
    </row>
    <row r="63" ht="12.75">
      <c r="O63" s="19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tToHeight="1" fitToWidth="1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E9">
      <selection activeCell="E11" sqref="E11:O11"/>
    </sheetView>
  </sheetViews>
  <sheetFormatPr defaultColWidth="9.00390625" defaultRowHeight="12.75"/>
  <cols>
    <col min="1" max="3" width="9.125" style="13" hidden="1" customWidth="1"/>
    <col min="4" max="4" width="14.75390625" style="13" hidden="1" customWidth="1"/>
    <col min="5" max="5" width="91.875" style="13" customWidth="1"/>
    <col min="6" max="6" width="20.375" style="13" customWidth="1"/>
    <col min="7" max="8" width="18.75390625" style="13" bestFit="1" customWidth="1"/>
    <col min="9" max="9" width="17.75390625" style="13" bestFit="1" customWidth="1"/>
    <col min="10" max="10" width="20.125" style="13" customWidth="1"/>
    <col min="11" max="11" width="20.00390625" style="13" customWidth="1"/>
    <col min="12" max="13" width="18.75390625" style="13" bestFit="1" customWidth="1"/>
    <col min="14" max="14" width="17.75390625" style="13" bestFit="1" customWidth="1"/>
    <col min="15" max="15" width="22.00390625" style="13" customWidth="1"/>
    <col min="16" max="16384" width="9.125" style="13" customWidth="1"/>
  </cols>
  <sheetData>
    <row r="1" spans="1:15" ht="12.75" hidden="1">
      <c r="A1" s="1" t="s">
        <v>0</v>
      </c>
      <c r="B1" s="2" t="s">
        <v>42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135</v>
      </c>
      <c r="C2" s="3" t="s">
        <v>44</v>
      </c>
      <c r="D2" s="4" t="s">
        <v>7</v>
      </c>
      <c r="E2" s="18" t="str">
        <f aca="true" t="shared" si="0" ref="E2:N2">ButceYil</f>
        <v>2019</v>
      </c>
      <c r="F2" s="18" t="str">
        <f t="shared" si="0"/>
        <v>2019</v>
      </c>
      <c r="G2" s="18" t="str">
        <f t="shared" si="0"/>
        <v>2019</v>
      </c>
      <c r="H2" s="18" t="str">
        <f t="shared" si="0"/>
        <v>2019</v>
      </c>
      <c r="I2" s="18" t="str">
        <f t="shared" si="0"/>
        <v>2019</v>
      </c>
      <c r="J2" s="18" t="str">
        <f t="shared" si="0"/>
        <v>2019</v>
      </c>
      <c r="K2" s="18" t="str">
        <f t="shared" si="0"/>
        <v>2019</v>
      </c>
      <c r="L2" s="18" t="str">
        <f t="shared" si="0"/>
        <v>2019</v>
      </c>
      <c r="M2" s="18" t="str">
        <f t="shared" si="0"/>
        <v>2019</v>
      </c>
      <c r="N2" s="18" t="str">
        <f t="shared" si="0"/>
        <v>2019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8" t="s">
        <v>1</v>
      </c>
      <c r="F3" s="18" t="str">
        <f aca="true" t="shared" si="1" ref="F3:N3">ButceYil</f>
        <v>2019</v>
      </c>
      <c r="G3" s="18" t="str">
        <f t="shared" si="1"/>
        <v>2019</v>
      </c>
      <c r="H3" s="18" t="str">
        <f t="shared" si="1"/>
        <v>2019</v>
      </c>
      <c r="I3" s="18" t="str">
        <f t="shared" si="1"/>
        <v>2019</v>
      </c>
      <c r="J3" s="18" t="str">
        <f t="shared" si="1"/>
        <v>2019</v>
      </c>
      <c r="K3" s="18" t="str">
        <f t="shared" si="1"/>
        <v>2019</v>
      </c>
      <c r="L3" s="18" t="str">
        <f t="shared" si="1"/>
        <v>2019</v>
      </c>
      <c r="M3" s="18" t="str">
        <f t="shared" si="1"/>
        <v>2019</v>
      </c>
      <c r="N3" s="18" t="str">
        <f t="shared" si="1"/>
        <v>2019</v>
      </c>
      <c r="O3" s="8" t="s">
        <v>1</v>
      </c>
    </row>
    <row r="4" spans="1:15" ht="12.75" hidden="1">
      <c r="A4" s="7" t="s">
        <v>9</v>
      </c>
      <c r="B4" s="2" t="s">
        <v>43</v>
      </c>
      <c r="C4" s="3" t="s">
        <v>46</v>
      </c>
      <c r="D4" s="4" t="s">
        <v>10</v>
      </c>
      <c r="E4" s="18" t="s">
        <v>1</v>
      </c>
      <c r="F4" s="18" t="str">
        <f aca="true" t="shared" si="2" ref="F4:N4">Asama</f>
        <v>3</v>
      </c>
      <c r="G4" s="18" t="str">
        <f t="shared" si="2"/>
        <v>3</v>
      </c>
      <c r="H4" s="18" t="str">
        <f t="shared" si="2"/>
        <v>3</v>
      </c>
      <c r="I4" s="18" t="str">
        <f t="shared" si="2"/>
        <v>3</v>
      </c>
      <c r="J4" s="18" t="str">
        <f t="shared" si="2"/>
        <v>3</v>
      </c>
      <c r="K4" s="18" t="str">
        <f t="shared" si="2"/>
        <v>3</v>
      </c>
      <c r="L4" s="18" t="str">
        <f t="shared" si="2"/>
        <v>3</v>
      </c>
      <c r="M4" s="18" t="str">
        <f t="shared" si="2"/>
        <v>3</v>
      </c>
      <c r="N4" s="18" t="str">
        <f t="shared" si="2"/>
        <v>3</v>
      </c>
      <c r="O4" s="8" t="s">
        <v>1</v>
      </c>
    </row>
    <row r="5" spans="1:15" ht="12.75" hidden="1">
      <c r="A5" s="7" t="s">
        <v>11</v>
      </c>
      <c r="B5" s="9" t="s">
        <v>136</v>
      </c>
      <c r="C5" s="9" t="s">
        <v>1</v>
      </c>
      <c r="D5" s="4" t="s">
        <v>12</v>
      </c>
      <c r="E5" s="5" t="s">
        <v>1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1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24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.75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2" t="s">
        <v>1</v>
      </c>
      <c r="E9" s="43" t="s">
        <v>138</v>
      </c>
      <c r="F9" s="43" t="s">
        <v>1</v>
      </c>
      <c r="G9" s="43" t="s">
        <v>1</v>
      </c>
      <c r="H9" s="43" t="s">
        <v>1</v>
      </c>
      <c r="I9" s="43" t="s">
        <v>1</v>
      </c>
      <c r="J9" s="43" t="s">
        <v>1</v>
      </c>
      <c r="K9" s="43" t="s">
        <v>1</v>
      </c>
      <c r="L9" s="43" t="s">
        <v>1</v>
      </c>
      <c r="M9" s="43" t="s">
        <v>1</v>
      </c>
      <c r="N9" s="43" t="s">
        <v>1</v>
      </c>
      <c r="O9" s="43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3" t="s">
        <v>140</v>
      </c>
      <c r="F10" s="43" t="s">
        <v>1</v>
      </c>
      <c r="G10" s="43" t="s">
        <v>1</v>
      </c>
      <c r="H10" s="43" t="s">
        <v>1</v>
      </c>
      <c r="I10" s="43" t="s">
        <v>1</v>
      </c>
      <c r="J10" s="43" t="s">
        <v>1</v>
      </c>
      <c r="K10" s="43" t="s">
        <v>1</v>
      </c>
      <c r="L10" s="43" t="s">
        <v>1</v>
      </c>
      <c r="M10" s="43" t="s">
        <v>1</v>
      </c>
      <c r="N10" s="43" t="s">
        <v>1</v>
      </c>
      <c r="O10" s="43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2" t="s">
        <v>1</v>
      </c>
      <c r="E11" s="44" t="s">
        <v>24</v>
      </c>
      <c r="F11" s="44" t="s">
        <v>1</v>
      </c>
      <c r="G11" s="44" t="s">
        <v>1</v>
      </c>
      <c r="H11" s="44" t="s">
        <v>1</v>
      </c>
      <c r="I11" s="44" t="s">
        <v>1</v>
      </c>
      <c r="J11" s="44" t="s">
        <v>1</v>
      </c>
      <c r="K11" s="44" t="s">
        <v>1</v>
      </c>
      <c r="L11" s="44" t="s">
        <v>1</v>
      </c>
      <c r="M11" s="44" t="s">
        <v>1</v>
      </c>
      <c r="N11" s="44" t="s">
        <v>1</v>
      </c>
      <c r="O11" s="44" t="s">
        <v>1</v>
      </c>
    </row>
    <row r="12" spans="1:15" ht="12.75" customHeight="1" thickBot="1">
      <c r="A12" s="9" t="s">
        <v>1</v>
      </c>
      <c r="B12" s="9" t="s">
        <v>1</v>
      </c>
      <c r="C12" s="9" t="s">
        <v>1</v>
      </c>
      <c r="D12" s="12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 t="s">
        <v>1</v>
      </c>
      <c r="J12" s="14" t="s">
        <v>1</v>
      </c>
      <c r="K12" s="14" t="s">
        <v>1</v>
      </c>
      <c r="L12" s="14" t="s">
        <v>1</v>
      </c>
      <c r="M12" s="14" t="s">
        <v>1</v>
      </c>
      <c r="N12" s="14" t="s">
        <v>1</v>
      </c>
      <c r="O12" s="25" t="str">
        <f>IF(ButceYil&gt;2008,"TL","YTL")</f>
        <v>TL</v>
      </c>
    </row>
    <row r="13" spans="1:15" s="22" customFormat="1" ht="24.75" customHeight="1">
      <c r="A13" s="20" t="s">
        <v>1</v>
      </c>
      <c r="B13" s="20" t="s">
        <v>1</v>
      </c>
      <c r="C13" s="20" t="s">
        <v>1</v>
      </c>
      <c r="D13" s="21" t="s">
        <v>1</v>
      </c>
      <c r="E13" s="47" t="s">
        <v>25</v>
      </c>
      <c r="F13" s="45" t="s">
        <v>26</v>
      </c>
      <c r="G13" s="45" t="s">
        <v>27</v>
      </c>
      <c r="H13" s="45" t="s">
        <v>28</v>
      </c>
      <c r="I13" s="45" t="s">
        <v>29</v>
      </c>
      <c r="J13" s="45" t="s">
        <v>30</v>
      </c>
      <c r="K13" s="45" t="s">
        <v>31</v>
      </c>
      <c r="L13" s="45" t="s">
        <v>32</v>
      </c>
      <c r="M13" s="45" t="s">
        <v>33</v>
      </c>
      <c r="N13" s="45" t="s">
        <v>34</v>
      </c>
      <c r="O13" s="45" t="s">
        <v>35</v>
      </c>
    </row>
    <row r="14" spans="4:15" s="22" customFormat="1" ht="24.75" customHeight="1" thickBot="1">
      <c r="D14" s="23" t="s">
        <v>1</v>
      </c>
      <c r="E14" s="48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46" t="s">
        <v>1</v>
      </c>
      <c r="N14" s="46" t="s">
        <v>1</v>
      </c>
      <c r="O14" s="46" t="s">
        <v>1</v>
      </c>
    </row>
    <row r="15" spans="1:15" ht="21" customHeight="1" hidden="1">
      <c r="A15" s="23" t="s">
        <v>2</v>
      </c>
      <c r="B15" s="23" t="s">
        <v>36</v>
      </c>
      <c r="C15" s="23" t="s">
        <v>5</v>
      </c>
      <c r="E15" s="15" t="s">
        <v>1</v>
      </c>
      <c r="F15" s="16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17" t="s">
        <v>1</v>
      </c>
    </row>
    <row r="16" spans="1:15" s="28" customFormat="1" ht="21" customHeight="1">
      <c r="A16" s="26" t="s">
        <v>1</v>
      </c>
      <c r="B16" s="27" t="s">
        <v>47</v>
      </c>
      <c r="C16" s="26" t="s">
        <v>1</v>
      </c>
      <c r="E16" s="29" t="s">
        <v>89</v>
      </c>
      <c r="F16" s="30">
        <v>405244000</v>
      </c>
      <c r="G16" s="30">
        <v>12092000</v>
      </c>
      <c r="H16" s="30">
        <v>251308000</v>
      </c>
      <c r="I16" s="30">
        <v>0</v>
      </c>
      <c r="J16" s="30">
        <v>819000</v>
      </c>
      <c r="K16" s="30">
        <v>1640000</v>
      </c>
      <c r="L16" s="30">
        <v>0</v>
      </c>
      <c r="M16" s="30">
        <v>0</v>
      </c>
      <c r="N16" s="30">
        <v>0</v>
      </c>
      <c r="O16" s="31">
        <f aca="true" t="shared" si="3" ref="O16:O57">N16+M16+L16+K16+J16+I16+H16+G16+F16</f>
        <v>671103000</v>
      </c>
    </row>
    <row r="17" spans="2:15" ht="21" customHeight="1">
      <c r="B17" s="27" t="s">
        <v>48</v>
      </c>
      <c r="C17" s="26" t="s">
        <v>1</v>
      </c>
      <c r="E17" s="29" t="s">
        <v>90</v>
      </c>
      <c r="F17" s="30">
        <v>10169000</v>
      </c>
      <c r="G17" s="30">
        <v>1840000</v>
      </c>
      <c r="H17" s="30">
        <v>3776000</v>
      </c>
      <c r="I17" s="30">
        <v>0</v>
      </c>
      <c r="J17" s="30">
        <v>865000</v>
      </c>
      <c r="K17" s="30">
        <v>300000</v>
      </c>
      <c r="L17" s="30">
        <v>0</v>
      </c>
      <c r="M17" s="30">
        <v>0</v>
      </c>
      <c r="N17" s="30">
        <v>0</v>
      </c>
      <c r="O17" s="31">
        <f t="shared" si="3"/>
        <v>16950000</v>
      </c>
    </row>
    <row r="18" spans="2:15" ht="21" customHeight="1">
      <c r="B18" s="27" t="s">
        <v>49</v>
      </c>
      <c r="C18" s="26" t="s">
        <v>1</v>
      </c>
      <c r="E18" s="29" t="s">
        <v>91</v>
      </c>
      <c r="F18" s="30">
        <v>4264000</v>
      </c>
      <c r="G18" s="30">
        <v>672000</v>
      </c>
      <c r="H18" s="30">
        <v>1884000</v>
      </c>
      <c r="I18" s="30">
        <v>0</v>
      </c>
      <c r="J18" s="30">
        <v>635000</v>
      </c>
      <c r="K18" s="30">
        <v>0</v>
      </c>
      <c r="L18" s="30">
        <v>0</v>
      </c>
      <c r="M18" s="30">
        <v>0</v>
      </c>
      <c r="N18" s="30">
        <v>0</v>
      </c>
      <c r="O18" s="31">
        <f t="shared" si="3"/>
        <v>7455000</v>
      </c>
    </row>
    <row r="19" spans="2:15" ht="21" customHeight="1">
      <c r="B19" s="27" t="s">
        <v>50</v>
      </c>
      <c r="C19" s="26" t="s">
        <v>1</v>
      </c>
      <c r="E19" s="29" t="s">
        <v>92</v>
      </c>
      <c r="F19" s="30">
        <v>4218000</v>
      </c>
      <c r="G19" s="30">
        <v>723000</v>
      </c>
      <c r="H19" s="30">
        <v>1999000</v>
      </c>
      <c r="I19" s="30">
        <v>0</v>
      </c>
      <c r="J19" s="30">
        <v>568000</v>
      </c>
      <c r="K19" s="30">
        <v>500000</v>
      </c>
      <c r="L19" s="30">
        <v>0</v>
      </c>
      <c r="M19" s="30">
        <v>0</v>
      </c>
      <c r="N19" s="30">
        <v>0</v>
      </c>
      <c r="O19" s="31">
        <f t="shared" si="3"/>
        <v>8008000</v>
      </c>
    </row>
    <row r="20" spans="2:15" ht="21" customHeight="1">
      <c r="B20" s="27" t="s">
        <v>51</v>
      </c>
      <c r="C20" s="26" t="s">
        <v>1</v>
      </c>
      <c r="E20" s="29" t="s">
        <v>93</v>
      </c>
      <c r="F20" s="30">
        <v>7615000</v>
      </c>
      <c r="G20" s="30">
        <v>1366000</v>
      </c>
      <c r="H20" s="30">
        <v>7787000</v>
      </c>
      <c r="I20" s="30">
        <v>0</v>
      </c>
      <c r="J20" s="30">
        <v>2970000</v>
      </c>
      <c r="K20" s="30">
        <v>1200000</v>
      </c>
      <c r="L20" s="30">
        <v>0</v>
      </c>
      <c r="M20" s="30">
        <v>0</v>
      </c>
      <c r="N20" s="30">
        <v>0</v>
      </c>
      <c r="O20" s="31">
        <f t="shared" si="3"/>
        <v>20938000</v>
      </c>
    </row>
    <row r="21" spans="2:15" ht="21" customHeight="1">
      <c r="B21" s="27" t="s">
        <v>52</v>
      </c>
      <c r="C21" s="26" t="s">
        <v>1</v>
      </c>
      <c r="E21" s="29" t="s">
        <v>94</v>
      </c>
      <c r="F21" s="30">
        <v>9091000</v>
      </c>
      <c r="G21" s="30">
        <v>1563000</v>
      </c>
      <c r="H21" s="30">
        <v>4437000</v>
      </c>
      <c r="I21" s="30">
        <v>0</v>
      </c>
      <c r="J21" s="30">
        <v>2539000</v>
      </c>
      <c r="K21" s="30">
        <v>900000</v>
      </c>
      <c r="L21" s="30">
        <v>0</v>
      </c>
      <c r="M21" s="30">
        <v>0</v>
      </c>
      <c r="N21" s="30">
        <v>0</v>
      </c>
      <c r="O21" s="31">
        <f t="shared" si="3"/>
        <v>18530000</v>
      </c>
    </row>
    <row r="22" spans="2:15" ht="21" customHeight="1">
      <c r="B22" s="27" t="s">
        <v>53</v>
      </c>
      <c r="C22" s="26" t="s">
        <v>1</v>
      </c>
      <c r="E22" s="29" t="s">
        <v>95</v>
      </c>
      <c r="F22" s="30">
        <v>683796000</v>
      </c>
      <c r="G22" s="30">
        <v>137580000</v>
      </c>
      <c r="H22" s="30">
        <v>424681000</v>
      </c>
      <c r="I22" s="30">
        <v>0</v>
      </c>
      <c r="J22" s="30">
        <v>655459000</v>
      </c>
      <c r="K22" s="30">
        <v>280732000</v>
      </c>
      <c r="L22" s="30">
        <v>1218029000</v>
      </c>
      <c r="M22" s="30">
        <v>0</v>
      </c>
      <c r="N22" s="30">
        <v>0</v>
      </c>
      <c r="O22" s="31">
        <f t="shared" si="3"/>
        <v>3400277000</v>
      </c>
    </row>
    <row r="23" spans="2:15" ht="21" customHeight="1">
      <c r="B23" s="27" t="s">
        <v>54</v>
      </c>
      <c r="C23" s="26" t="s">
        <v>1</v>
      </c>
      <c r="E23" s="29" t="s">
        <v>96</v>
      </c>
      <c r="F23" s="30">
        <v>5609000</v>
      </c>
      <c r="G23" s="30">
        <v>939000</v>
      </c>
      <c r="H23" s="30">
        <v>3033000</v>
      </c>
      <c r="I23" s="30">
        <v>0</v>
      </c>
      <c r="J23" s="30">
        <v>9294000</v>
      </c>
      <c r="K23" s="30">
        <v>1119000</v>
      </c>
      <c r="L23" s="30">
        <v>0</v>
      </c>
      <c r="M23" s="30">
        <v>0</v>
      </c>
      <c r="N23" s="30">
        <v>0</v>
      </c>
      <c r="O23" s="31">
        <f t="shared" si="3"/>
        <v>19994000</v>
      </c>
    </row>
    <row r="24" spans="2:15" ht="21" customHeight="1">
      <c r="B24" s="27" t="s">
        <v>55</v>
      </c>
      <c r="C24" s="26" t="s">
        <v>1</v>
      </c>
      <c r="E24" s="29" t="s">
        <v>97</v>
      </c>
      <c r="F24" s="30">
        <v>257085000</v>
      </c>
      <c r="G24" s="30">
        <v>41919000</v>
      </c>
      <c r="H24" s="30">
        <v>52238000</v>
      </c>
      <c r="I24" s="30">
        <v>0</v>
      </c>
      <c r="J24" s="30">
        <v>10172000</v>
      </c>
      <c r="K24" s="30">
        <v>7300000</v>
      </c>
      <c r="L24" s="30">
        <v>0</v>
      </c>
      <c r="M24" s="30">
        <v>0</v>
      </c>
      <c r="N24" s="30">
        <v>0</v>
      </c>
      <c r="O24" s="31">
        <f t="shared" si="3"/>
        <v>368714000</v>
      </c>
    </row>
    <row r="25" spans="2:15" ht="21" customHeight="1">
      <c r="B25" s="27" t="s">
        <v>56</v>
      </c>
      <c r="C25" s="26" t="s">
        <v>1</v>
      </c>
      <c r="E25" s="29" t="s">
        <v>98</v>
      </c>
      <c r="F25" s="30">
        <v>346288000</v>
      </c>
      <c r="G25" s="30">
        <v>48773000</v>
      </c>
      <c r="H25" s="30">
        <v>35799000</v>
      </c>
      <c r="I25" s="30">
        <v>0</v>
      </c>
      <c r="J25" s="30">
        <v>18669000</v>
      </c>
      <c r="K25" s="30">
        <v>8500000</v>
      </c>
      <c r="L25" s="30">
        <v>0</v>
      </c>
      <c r="M25" s="30">
        <v>0</v>
      </c>
      <c r="N25" s="30">
        <v>0</v>
      </c>
      <c r="O25" s="31">
        <f t="shared" si="3"/>
        <v>458029000</v>
      </c>
    </row>
    <row r="26" spans="2:15" ht="21" customHeight="1">
      <c r="B26" s="27" t="s">
        <v>57</v>
      </c>
      <c r="C26" s="26" t="s">
        <v>1</v>
      </c>
      <c r="E26" s="29" t="s">
        <v>99</v>
      </c>
      <c r="F26" s="30">
        <v>2394099000</v>
      </c>
      <c r="G26" s="30">
        <v>518835000</v>
      </c>
      <c r="H26" s="30">
        <v>249772000</v>
      </c>
      <c r="I26" s="30">
        <v>0</v>
      </c>
      <c r="J26" s="30">
        <v>115771000</v>
      </c>
      <c r="K26" s="30">
        <v>459200000</v>
      </c>
      <c r="L26" s="30">
        <v>50048000</v>
      </c>
      <c r="M26" s="30">
        <v>192093000</v>
      </c>
      <c r="N26" s="30">
        <v>0</v>
      </c>
      <c r="O26" s="31">
        <f t="shared" si="3"/>
        <v>3979818000</v>
      </c>
    </row>
    <row r="27" spans="2:15" ht="21" customHeight="1">
      <c r="B27" s="27" t="s">
        <v>58</v>
      </c>
      <c r="C27" s="26" t="s">
        <v>1</v>
      </c>
      <c r="E27" s="29" t="s">
        <v>100</v>
      </c>
      <c r="F27" s="30">
        <v>201027000</v>
      </c>
      <c r="G27" s="30">
        <v>35036000</v>
      </c>
      <c r="H27" s="30">
        <v>98622000</v>
      </c>
      <c r="I27" s="30">
        <v>0</v>
      </c>
      <c r="J27" s="30">
        <v>71698000</v>
      </c>
      <c r="K27" s="30">
        <v>170909000</v>
      </c>
      <c r="L27" s="30">
        <v>0</v>
      </c>
      <c r="M27" s="30">
        <v>0</v>
      </c>
      <c r="N27" s="30">
        <v>0</v>
      </c>
      <c r="O27" s="31">
        <f t="shared" si="3"/>
        <v>577292000</v>
      </c>
    </row>
    <row r="28" spans="2:15" ht="21" customHeight="1">
      <c r="B28" s="27" t="s">
        <v>59</v>
      </c>
      <c r="C28" s="26" t="s">
        <v>1</v>
      </c>
      <c r="E28" s="29" t="s">
        <v>101</v>
      </c>
      <c r="F28" s="30">
        <v>59279000</v>
      </c>
      <c r="G28" s="30">
        <v>10370000</v>
      </c>
      <c r="H28" s="30">
        <v>9718000</v>
      </c>
      <c r="I28" s="30">
        <v>0</v>
      </c>
      <c r="J28" s="30">
        <v>1698000</v>
      </c>
      <c r="K28" s="30">
        <v>73055000</v>
      </c>
      <c r="L28" s="30">
        <v>0</v>
      </c>
      <c r="M28" s="30">
        <v>0</v>
      </c>
      <c r="N28" s="30">
        <v>0</v>
      </c>
      <c r="O28" s="31">
        <f t="shared" si="3"/>
        <v>154120000</v>
      </c>
    </row>
    <row r="29" spans="2:15" ht="21" customHeight="1">
      <c r="B29" s="27" t="s">
        <v>60</v>
      </c>
      <c r="C29" s="26" t="s">
        <v>1</v>
      </c>
      <c r="E29" s="29" t="s">
        <v>102</v>
      </c>
      <c r="F29" s="30">
        <v>19023000</v>
      </c>
      <c r="G29" s="30">
        <v>2197000</v>
      </c>
      <c r="H29" s="30">
        <v>5122000</v>
      </c>
      <c r="I29" s="30">
        <v>0</v>
      </c>
      <c r="J29" s="30">
        <v>1249000</v>
      </c>
      <c r="K29" s="30">
        <v>700000</v>
      </c>
      <c r="L29" s="30">
        <v>0</v>
      </c>
      <c r="M29" s="30">
        <v>0</v>
      </c>
      <c r="N29" s="30">
        <v>0</v>
      </c>
      <c r="O29" s="31">
        <f t="shared" si="3"/>
        <v>28291000</v>
      </c>
    </row>
    <row r="30" spans="2:15" ht="21" customHeight="1">
      <c r="B30" s="27" t="s">
        <v>61</v>
      </c>
      <c r="C30" s="26" t="s">
        <v>1</v>
      </c>
      <c r="E30" s="29" t="s">
        <v>103</v>
      </c>
      <c r="F30" s="30">
        <v>399084000</v>
      </c>
      <c r="G30" s="30">
        <v>79597000</v>
      </c>
      <c r="H30" s="30">
        <v>43530000</v>
      </c>
      <c r="I30" s="30">
        <v>0</v>
      </c>
      <c r="J30" s="30">
        <v>8725000</v>
      </c>
      <c r="K30" s="30">
        <v>18200000</v>
      </c>
      <c r="L30" s="30">
        <v>0</v>
      </c>
      <c r="M30" s="30">
        <v>0</v>
      </c>
      <c r="N30" s="30">
        <v>0</v>
      </c>
      <c r="O30" s="31">
        <f t="shared" si="3"/>
        <v>549136000</v>
      </c>
    </row>
    <row r="31" spans="2:15" ht="21" customHeight="1">
      <c r="B31" s="27" t="s">
        <v>62</v>
      </c>
      <c r="C31" s="26" t="s">
        <v>1</v>
      </c>
      <c r="E31" s="29" t="s">
        <v>104</v>
      </c>
      <c r="F31" s="30">
        <v>56001000</v>
      </c>
      <c r="G31" s="30">
        <v>7941000</v>
      </c>
      <c r="H31" s="30">
        <v>24934000</v>
      </c>
      <c r="I31" s="30">
        <v>0</v>
      </c>
      <c r="J31" s="30">
        <v>17932000</v>
      </c>
      <c r="K31" s="30">
        <v>6043000</v>
      </c>
      <c r="L31" s="30">
        <v>0</v>
      </c>
      <c r="M31" s="30">
        <v>0</v>
      </c>
      <c r="N31" s="30">
        <v>0</v>
      </c>
      <c r="O31" s="31">
        <f t="shared" si="3"/>
        <v>112851000</v>
      </c>
    </row>
    <row r="32" spans="2:15" ht="21" customHeight="1">
      <c r="B32" s="27" t="s">
        <v>63</v>
      </c>
      <c r="C32" s="26" t="s">
        <v>1</v>
      </c>
      <c r="E32" s="29" t="s">
        <v>105</v>
      </c>
      <c r="F32" s="30">
        <v>4762000</v>
      </c>
      <c r="G32" s="30">
        <v>668000</v>
      </c>
      <c r="H32" s="30">
        <v>1730000</v>
      </c>
      <c r="I32" s="30">
        <v>0</v>
      </c>
      <c r="J32" s="30">
        <v>213000</v>
      </c>
      <c r="K32" s="30">
        <v>2137000</v>
      </c>
      <c r="L32" s="30">
        <v>5244000</v>
      </c>
      <c r="M32" s="30">
        <v>0</v>
      </c>
      <c r="N32" s="30">
        <v>0</v>
      </c>
      <c r="O32" s="31">
        <f t="shared" si="3"/>
        <v>14754000</v>
      </c>
    </row>
    <row r="33" spans="2:15" ht="21" customHeight="1">
      <c r="B33" s="27" t="s">
        <v>64</v>
      </c>
      <c r="C33" s="26" t="s">
        <v>1</v>
      </c>
      <c r="E33" s="29" t="s">
        <v>106</v>
      </c>
      <c r="F33" s="30">
        <v>77231000</v>
      </c>
      <c r="G33" s="30">
        <v>12439000</v>
      </c>
      <c r="H33" s="30">
        <v>20904000</v>
      </c>
      <c r="I33" s="30">
        <v>0</v>
      </c>
      <c r="J33" s="30">
        <v>55562000</v>
      </c>
      <c r="K33" s="30">
        <v>38252000</v>
      </c>
      <c r="L33" s="30">
        <v>1353000</v>
      </c>
      <c r="M33" s="30">
        <v>0</v>
      </c>
      <c r="N33" s="30">
        <v>0</v>
      </c>
      <c r="O33" s="31">
        <f t="shared" si="3"/>
        <v>205741000</v>
      </c>
    </row>
    <row r="34" spans="2:15" ht="21" customHeight="1">
      <c r="B34" s="27" t="s">
        <v>65</v>
      </c>
      <c r="C34" s="26" t="s">
        <v>1</v>
      </c>
      <c r="E34" s="29" t="s">
        <v>107</v>
      </c>
      <c r="F34" s="30">
        <v>79656000</v>
      </c>
      <c r="G34" s="30">
        <v>10081000</v>
      </c>
      <c r="H34" s="30">
        <v>13528000</v>
      </c>
      <c r="I34" s="30">
        <v>0</v>
      </c>
      <c r="J34" s="30">
        <v>2856000</v>
      </c>
      <c r="K34" s="30">
        <v>1807000</v>
      </c>
      <c r="L34" s="30">
        <v>0</v>
      </c>
      <c r="M34" s="30">
        <v>0</v>
      </c>
      <c r="N34" s="30">
        <v>0</v>
      </c>
      <c r="O34" s="31">
        <f t="shared" si="3"/>
        <v>107928000</v>
      </c>
    </row>
    <row r="35" spans="2:15" ht="21" customHeight="1">
      <c r="B35" s="27" t="s">
        <v>66</v>
      </c>
      <c r="C35" s="26" t="s">
        <v>1</v>
      </c>
      <c r="E35" s="29" t="s">
        <v>108</v>
      </c>
      <c r="F35" s="30">
        <v>227592000</v>
      </c>
      <c r="G35" s="30">
        <v>27189000</v>
      </c>
      <c r="H35" s="30">
        <v>33699000</v>
      </c>
      <c r="I35" s="30">
        <v>0</v>
      </c>
      <c r="J35" s="30">
        <v>1323192000</v>
      </c>
      <c r="K35" s="30">
        <v>13462000</v>
      </c>
      <c r="L35" s="30">
        <v>0</v>
      </c>
      <c r="M35" s="30">
        <v>335048000</v>
      </c>
      <c r="N35" s="30">
        <v>0</v>
      </c>
      <c r="O35" s="31">
        <f t="shared" si="3"/>
        <v>1960182000</v>
      </c>
    </row>
    <row r="36" spans="2:15" ht="21" customHeight="1">
      <c r="B36" s="27" t="s">
        <v>67</v>
      </c>
      <c r="C36" s="26" t="s">
        <v>1</v>
      </c>
      <c r="E36" s="29" t="s">
        <v>109</v>
      </c>
      <c r="F36" s="30">
        <v>75235000</v>
      </c>
      <c r="G36" s="30">
        <v>8285000</v>
      </c>
      <c r="H36" s="30">
        <v>29332000</v>
      </c>
      <c r="I36" s="30">
        <v>0</v>
      </c>
      <c r="J36" s="30">
        <v>377510000</v>
      </c>
      <c r="K36" s="30">
        <v>2553000</v>
      </c>
      <c r="L36" s="30">
        <v>36115000</v>
      </c>
      <c r="M36" s="30">
        <v>0</v>
      </c>
      <c r="N36" s="30">
        <v>0</v>
      </c>
      <c r="O36" s="31">
        <f t="shared" si="3"/>
        <v>529030000</v>
      </c>
    </row>
    <row r="37" spans="2:15" ht="21" customHeight="1">
      <c r="B37" s="27" t="s">
        <v>68</v>
      </c>
      <c r="C37" s="26" t="s">
        <v>1</v>
      </c>
      <c r="E37" s="29" t="s">
        <v>110</v>
      </c>
      <c r="F37" s="30">
        <v>33710000</v>
      </c>
      <c r="G37" s="30">
        <v>6478000</v>
      </c>
      <c r="H37" s="30">
        <v>12215000</v>
      </c>
      <c r="I37" s="30">
        <v>0</v>
      </c>
      <c r="J37" s="30">
        <v>500000</v>
      </c>
      <c r="K37" s="30">
        <v>20085000</v>
      </c>
      <c r="L37" s="30">
        <v>29015000</v>
      </c>
      <c r="M37" s="30">
        <v>0</v>
      </c>
      <c r="N37" s="30">
        <v>0</v>
      </c>
      <c r="O37" s="31">
        <f t="shared" si="3"/>
        <v>102003000</v>
      </c>
    </row>
    <row r="38" spans="2:15" ht="21" customHeight="1">
      <c r="B38" s="27" t="s">
        <v>69</v>
      </c>
      <c r="C38" s="26" t="s">
        <v>1</v>
      </c>
      <c r="E38" s="29" t="s">
        <v>111</v>
      </c>
      <c r="F38" s="30">
        <v>33439000</v>
      </c>
      <c r="G38" s="30">
        <v>4668000</v>
      </c>
      <c r="H38" s="30">
        <v>4168000</v>
      </c>
      <c r="I38" s="30">
        <v>0</v>
      </c>
      <c r="J38" s="30">
        <v>3073000</v>
      </c>
      <c r="K38" s="30">
        <v>1003000</v>
      </c>
      <c r="L38" s="30">
        <v>0</v>
      </c>
      <c r="M38" s="30">
        <v>0</v>
      </c>
      <c r="N38" s="30">
        <v>0</v>
      </c>
      <c r="O38" s="31">
        <f t="shared" si="3"/>
        <v>46351000</v>
      </c>
    </row>
    <row r="39" spans="2:15" ht="21" customHeight="1">
      <c r="B39" s="27" t="s">
        <v>70</v>
      </c>
      <c r="C39" s="26" t="s">
        <v>1</v>
      </c>
      <c r="E39" s="29" t="s">
        <v>112</v>
      </c>
      <c r="F39" s="30">
        <v>284150000</v>
      </c>
      <c r="G39" s="30">
        <v>55196000</v>
      </c>
      <c r="H39" s="30">
        <v>19421000</v>
      </c>
      <c r="I39" s="30">
        <v>0</v>
      </c>
      <c r="J39" s="30">
        <v>22839000</v>
      </c>
      <c r="K39" s="30">
        <v>316678000</v>
      </c>
      <c r="L39" s="30">
        <v>0</v>
      </c>
      <c r="M39" s="30">
        <v>0</v>
      </c>
      <c r="N39" s="30">
        <v>0</v>
      </c>
      <c r="O39" s="31">
        <f t="shared" si="3"/>
        <v>698284000</v>
      </c>
    </row>
    <row r="40" spans="2:15" ht="21" customHeight="1">
      <c r="B40" s="27" t="s">
        <v>71</v>
      </c>
      <c r="C40" s="26" t="s">
        <v>1</v>
      </c>
      <c r="E40" s="29" t="s">
        <v>113</v>
      </c>
      <c r="F40" s="30">
        <v>83303000</v>
      </c>
      <c r="G40" s="30">
        <v>10090000</v>
      </c>
      <c r="H40" s="30">
        <v>380883000</v>
      </c>
      <c r="I40" s="30">
        <v>0</v>
      </c>
      <c r="J40" s="30">
        <v>36000</v>
      </c>
      <c r="K40" s="30">
        <v>598490000</v>
      </c>
      <c r="L40" s="30">
        <v>0</v>
      </c>
      <c r="M40" s="30">
        <v>0</v>
      </c>
      <c r="N40" s="30">
        <v>0</v>
      </c>
      <c r="O40" s="31">
        <f t="shared" si="3"/>
        <v>1072802000</v>
      </c>
    </row>
    <row r="41" spans="2:15" ht="21" customHeight="1">
      <c r="B41" s="27" t="s">
        <v>72</v>
      </c>
      <c r="C41" s="26" t="s">
        <v>1</v>
      </c>
      <c r="E41" s="29" t="s">
        <v>114</v>
      </c>
      <c r="F41" s="30">
        <v>41648000</v>
      </c>
      <c r="G41" s="30">
        <v>5568000</v>
      </c>
      <c r="H41" s="30">
        <v>6832000</v>
      </c>
      <c r="I41" s="30">
        <v>0</v>
      </c>
      <c r="J41" s="30">
        <v>5753000</v>
      </c>
      <c r="K41" s="30">
        <v>2548000</v>
      </c>
      <c r="L41" s="30">
        <v>0</v>
      </c>
      <c r="M41" s="30">
        <v>0</v>
      </c>
      <c r="N41" s="30">
        <v>0</v>
      </c>
      <c r="O41" s="31">
        <f t="shared" si="3"/>
        <v>62349000</v>
      </c>
    </row>
    <row r="42" spans="2:15" ht="21" customHeight="1">
      <c r="B42" s="27" t="s">
        <v>73</v>
      </c>
      <c r="C42" s="26" t="s">
        <v>1</v>
      </c>
      <c r="E42" s="29" t="s">
        <v>115</v>
      </c>
      <c r="F42" s="30">
        <v>20033000</v>
      </c>
      <c r="G42" s="30">
        <v>4475000</v>
      </c>
      <c r="H42" s="30">
        <v>5332000</v>
      </c>
      <c r="I42" s="30">
        <v>0</v>
      </c>
      <c r="J42" s="30">
        <v>4000</v>
      </c>
      <c r="K42" s="30">
        <v>5000000</v>
      </c>
      <c r="L42" s="30">
        <v>0</v>
      </c>
      <c r="M42" s="30">
        <v>0</v>
      </c>
      <c r="N42" s="30">
        <v>0</v>
      </c>
      <c r="O42" s="31">
        <f t="shared" si="3"/>
        <v>34844000</v>
      </c>
    </row>
    <row r="43" spans="2:15" ht="21" customHeight="1">
      <c r="B43" s="27" t="s">
        <v>74</v>
      </c>
      <c r="C43" s="26" t="s">
        <v>1</v>
      </c>
      <c r="E43" s="29" t="s">
        <v>116</v>
      </c>
      <c r="F43" s="30">
        <v>30963000</v>
      </c>
      <c r="G43" s="30">
        <v>5256000</v>
      </c>
      <c r="H43" s="30">
        <v>10953000</v>
      </c>
      <c r="I43" s="30">
        <v>0</v>
      </c>
      <c r="J43" s="30">
        <v>333907000</v>
      </c>
      <c r="K43" s="30">
        <v>1298000</v>
      </c>
      <c r="L43" s="30">
        <v>0</v>
      </c>
      <c r="M43" s="30">
        <v>0</v>
      </c>
      <c r="N43" s="30">
        <v>0</v>
      </c>
      <c r="O43" s="31">
        <f t="shared" si="3"/>
        <v>382377000</v>
      </c>
    </row>
    <row r="44" spans="2:15" ht="21" customHeight="1">
      <c r="B44" s="27" t="s">
        <v>75</v>
      </c>
      <c r="C44" s="26" t="s">
        <v>1</v>
      </c>
      <c r="E44" s="29" t="s">
        <v>117</v>
      </c>
      <c r="F44" s="30">
        <v>3032785000</v>
      </c>
      <c r="G44" s="30">
        <v>641293000</v>
      </c>
      <c r="H44" s="30">
        <v>2808301000</v>
      </c>
      <c r="I44" s="30">
        <v>0</v>
      </c>
      <c r="J44" s="30">
        <v>6528654000</v>
      </c>
      <c r="K44" s="30">
        <v>7743743000</v>
      </c>
      <c r="L44" s="30">
        <v>0</v>
      </c>
      <c r="M44" s="30">
        <v>0</v>
      </c>
      <c r="N44" s="30">
        <v>0</v>
      </c>
      <c r="O44" s="31">
        <f t="shared" si="3"/>
        <v>20754776000</v>
      </c>
    </row>
    <row r="45" spans="2:15" ht="21" customHeight="1">
      <c r="B45" s="27" t="s">
        <v>76</v>
      </c>
      <c r="C45" s="26" t="s">
        <v>1</v>
      </c>
      <c r="E45" s="29" t="s">
        <v>118</v>
      </c>
      <c r="F45" s="30">
        <v>32808000</v>
      </c>
      <c r="G45" s="30">
        <v>5601000</v>
      </c>
      <c r="H45" s="30">
        <v>3506000</v>
      </c>
      <c r="I45" s="30">
        <v>0</v>
      </c>
      <c r="J45" s="30">
        <v>938000</v>
      </c>
      <c r="K45" s="30">
        <v>10000000</v>
      </c>
      <c r="L45" s="30">
        <v>0</v>
      </c>
      <c r="M45" s="30">
        <v>0</v>
      </c>
      <c r="N45" s="30">
        <v>0</v>
      </c>
      <c r="O45" s="31">
        <f t="shared" si="3"/>
        <v>52853000</v>
      </c>
    </row>
    <row r="46" spans="2:15" ht="21" customHeight="1">
      <c r="B46" s="27" t="s">
        <v>77</v>
      </c>
      <c r="C46" s="26" t="s">
        <v>1</v>
      </c>
      <c r="E46" s="29" t="s">
        <v>119</v>
      </c>
      <c r="F46" s="30">
        <v>4710000</v>
      </c>
      <c r="G46" s="30">
        <v>785000</v>
      </c>
      <c r="H46" s="30">
        <v>3937000</v>
      </c>
      <c r="I46" s="30">
        <v>0</v>
      </c>
      <c r="J46" s="30">
        <v>23000</v>
      </c>
      <c r="K46" s="30">
        <v>2942000</v>
      </c>
      <c r="L46" s="30">
        <v>95343000</v>
      </c>
      <c r="M46" s="30">
        <v>0</v>
      </c>
      <c r="N46" s="30">
        <v>0</v>
      </c>
      <c r="O46" s="31">
        <f t="shared" si="3"/>
        <v>107740000</v>
      </c>
    </row>
    <row r="47" spans="2:15" ht="21" customHeight="1">
      <c r="B47" s="27" t="s">
        <v>78</v>
      </c>
      <c r="C47" s="26" t="s">
        <v>1</v>
      </c>
      <c r="E47" s="29" t="s">
        <v>120</v>
      </c>
      <c r="F47" s="30">
        <v>5596000</v>
      </c>
      <c r="G47" s="30">
        <v>990000</v>
      </c>
      <c r="H47" s="30">
        <v>3576000</v>
      </c>
      <c r="I47" s="30">
        <v>0</v>
      </c>
      <c r="J47" s="30">
        <v>23000</v>
      </c>
      <c r="K47" s="30">
        <v>7266000</v>
      </c>
      <c r="L47" s="30">
        <v>122367000</v>
      </c>
      <c r="M47" s="30">
        <v>0</v>
      </c>
      <c r="N47" s="30">
        <v>0</v>
      </c>
      <c r="O47" s="31">
        <f t="shared" si="3"/>
        <v>139818000</v>
      </c>
    </row>
    <row r="48" spans="2:15" ht="21" customHeight="1">
      <c r="B48" s="27" t="s">
        <v>79</v>
      </c>
      <c r="C48" s="26" t="s">
        <v>1</v>
      </c>
      <c r="E48" s="29" t="s">
        <v>121</v>
      </c>
      <c r="F48" s="30">
        <v>4282000</v>
      </c>
      <c r="G48" s="30">
        <v>726000</v>
      </c>
      <c r="H48" s="30">
        <v>2659000</v>
      </c>
      <c r="I48" s="30">
        <v>0</v>
      </c>
      <c r="J48" s="30">
        <v>23000</v>
      </c>
      <c r="K48" s="30">
        <v>3641000</v>
      </c>
      <c r="L48" s="30">
        <v>91339000</v>
      </c>
      <c r="M48" s="30">
        <v>0</v>
      </c>
      <c r="N48" s="30">
        <v>0</v>
      </c>
      <c r="O48" s="31">
        <f t="shared" si="3"/>
        <v>102670000</v>
      </c>
    </row>
    <row r="49" spans="2:15" ht="21" customHeight="1">
      <c r="B49" s="27" t="s">
        <v>80</v>
      </c>
      <c r="C49" s="26" t="s">
        <v>1</v>
      </c>
      <c r="E49" s="29" t="s">
        <v>122</v>
      </c>
      <c r="F49" s="30">
        <v>2572664000</v>
      </c>
      <c r="G49" s="30">
        <v>471672000</v>
      </c>
      <c r="H49" s="30">
        <v>194528000</v>
      </c>
      <c r="I49" s="30">
        <v>0</v>
      </c>
      <c r="J49" s="30">
        <v>60136000</v>
      </c>
      <c r="K49" s="30">
        <v>6325210000</v>
      </c>
      <c r="L49" s="30">
        <v>240766000</v>
      </c>
      <c r="M49" s="30">
        <v>0</v>
      </c>
      <c r="N49" s="30">
        <v>0</v>
      </c>
      <c r="O49" s="31">
        <f t="shared" si="3"/>
        <v>9864976000</v>
      </c>
    </row>
    <row r="50" spans="2:15" ht="21" customHeight="1">
      <c r="B50" s="27" t="s">
        <v>81</v>
      </c>
      <c r="C50" s="26" t="s">
        <v>1</v>
      </c>
      <c r="E50" s="29" t="s">
        <v>123</v>
      </c>
      <c r="F50" s="30">
        <v>2185000</v>
      </c>
      <c r="G50" s="30">
        <v>466000</v>
      </c>
      <c r="H50" s="30">
        <v>1136000</v>
      </c>
      <c r="I50" s="30">
        <v>0</v>
      </c>
      <c r="J50" s="30">
        <v>0</v>
      </c>
      <c r="K50" s="30">
        <v>885000</v>
      </c>
      <c r="L50" s="30">
        <v>0</v>
      </c>
      <c r="M50" s="30">
        <v>0</v>
      </c>
      <c r="N50" s="30">
        <v>0</v>
      </c>
      <c r="O50" s="31">
        <f t="shared" si="3"/>
        <v>4672000</v>
      </c>
    </row>
    <row r="51" spans="2:15" ht="21" customHeight="1">
      <c r="B51" s="27" t="s">
        <v>82</v>
      </c>
      <c r="C51" s="26" t="s">
        <v>1</v>
      </c>
      <c r="E51" s="29" t="s">
        <v>124</v>
      </c>
      <c r="F51" s="30">
        <v>100382000</v>
      </c>
      <c r="G51" s="30">
        <v>16406000</v>
      </c>
      <c r="H51" s="30">
        <v>60293000</v>
      </c>
      <c r="I51" s="30">
        <v>0</v>
      </c>
      <c r="J51" s="30">
        <v>3090000</v>
      </c>
      <c r="K51" s="30">
        <v>9936000</v>
      </c>
      <c r="L51" s="30">
        <v>0</v>
      </c>
      <c r="M51" s="30">
        <v>0</v>
      </c>
      <c r="N51" s="30">
        <v>0</v>
      </c>
      <c r="O51" s="31">
        <f t="shared" si="3"/>
        <v>190107000</v>
      </c>
    </row>
    <row r="52" spans="2:15" ht="21" customHeight="1">
      <c r="B52" s="27" t="s">
        <v>83</v>
      </c>
      <c r="C52" s="26" t="s">
        <v>1</v>
      </c>
      <c r="E52" s="29" t="s">
        <v>125</v>
      </c>
      <c r="F52" s="30">
        <v>20941000</v>
      </c>
      <c r="G52" s="30">
        <v>3089000</v>
      </c>
      <c r="H52" s="30">
        <v>6925000</v>
      </c>
      <c r="I52" s="30">
        <v>0</v>
      </c>
      <c r="J52" s="30">
        <v>614000</v>
      </c>
      <c r="K52" s="30">
        <v>1820000</v>
      </c>
      <c r="L52" s="30">
        <v>0</v>
      </c>
      <c r="M52" s="30">
        <v>0</v>
      </c>
      <c r="N52" s="30">
        <v>0</v>
      </c>
      <c r="O52" s="31">
        <f t="shared" si="3"/>
        <v>33389000</v>
      </c>
    </row>
    <row r="53" spans="2:15" ht="21" customHeight="1">
      <c r="B53" s="27" t="s">
        <v>84</v>
      </c>
      <c r="C53" s="26" t="s">
        <v>1</v>
      </c>
      <c r="E53" s="29" t="s">
        <v>126</v>
      </c>
      <c r="F53" s="30">
        <v>5589000</v>
      </c>
      <c r="G53" s="30">
        <v>713000</v>
      </c>
      <c r="H53" s="30">
        <v>4800000</v>
      </c>
      <c r="I53" s="30">
        <v>0</v>
      </c>
      <c r="J53" s="30">
        <v>415000</v>
      </c>
      <c r="K53" s="30">
        <v>3500000</v>
      </c>
      <c r="L53" s="30">
        <v>0</v>
      </c>
      <c r="M53" s="30">
        <v>0</v>
      </c>
      <c r="N53" s="30">
        <v>0</v>
      </c>
      <c r="O53" s="31">
        <f t="shared" si="3"/>
        <v>15017000</v>
      </c>
    </row>
    <row r="54" spans="2:15" ht="21" customHeight="1">
      <c r="B54" s="27" t="s">
        <v>85</v>
      </c>
      <c r="C54" s="26" t="s">
        <v>1</v>
      </c>
      <c r="E54" s="29" t="s">
        <v>127</v>
      </c>
      <c r="F54" s="30">
        <v>18106000</v>
      </c>
      <c r="G54" s="30">
        <v>3453000</v>
      </c>
      <c r="H54" s="30">
        <v>22940000</v>
      </c>
      <c r="I54" s="30">
        <v>0</v>
      </c>
      <c r="J54" s="30">
        <v>506000</v>
      </c>
      <c r="K54" s="30">
        <v>7590000</v>
      </c>
      <c r="L54" s="30">
        <v>6454000</v>
      </c>
      <c r="M54" s="30">
        <v>0</v>
      </c>
      <c r="N54" s="30">
        <v>0</v>
      </c>
      <c r="O54" s="31">
        <f t="shared" si="3"/>
        <v>59049000</v>
      </c>
    </row>
    <row r="55" spans="2:15" ht="21" customHeight="1">
      <c r="B55" s="27" t="s">
        <v>86</v>
      </c>
      <c r="C55" s="26" t="s">
        <v>1</v>
      </c>
      <c r="E55" s="29" t="s">
        <v>128</v>
      </c>
      <c r="F55" s="30">
        <v>1326000</v>
      </c>
      <c r="G55" s="30">
        <v>126000</v>
      </c>
      <c r="H55" s="30">
        <v>2019000</v>
      </c>
      <c r="I55" s="30">
        <v>0</v>
      </c>
      <c r="J55" s="30">
        <v>23000</v>
      </c>
      <c r="K55" s="30">
        <v>1000000</v>
      </c>
      <c r="L55" s="30">
        <v>0</v>
      </c>
      <c r="M55" s="30">
        <v>0</v>
      </c>
      <c r="N55" s="30">
        <v>0</v>
      </c>
      <c r="O55" s="31">
        <f t="shared" si="3"/>
        <v>4494000</v>
      </c>
    </row>
    <row r="56" spans="2:15" ht="21" customHeight="1">
      <c r="B56" s="27" t="s">
        <v>87</v>
      </c>
      <c r="C56" s="26" t="s">
        <v>1</v>
      </c>
      <c r="E56" s="29" t="s">
        <v>129</v>
      </c>
      <c r="F56" s="30">
        <v>3612000</v>
      </c>
      <c r="G56" s="30">
        <v>512000</v>
      </c>
      <c r="H56" s="30">
        <v>1330000</v>
      </c>
      <c r="I56" s="30">
        <v>0</v>
      </c>
      <c r="J56" s="30">
        <v>142000</v>
      </c>
      <c r="K56" s="30">
        <v>0</v>
      </c>
      <c r="L56" s="30">
        <v>0</v>
      </c>
      <c r="M56" s="30">
        <v>0</v>
      </c>
      <c r="N56" s="30">
        <v>0</v>
      </c>
      <c r="O56" s="31">
        <f t="shared" si="3"/>
        <v>5596000</v>
      </c>
    </row>
    <row r="57" spans="2:15" ht="21" customHeight="1" thickBot="1">
      <c r="B57" s="27" t="s">
        <v>88</v>
      </c>
      <c r="C57" s="26" t="s">
        <v>1</v>
      </c>
      <c r="E57" s="29" t="s">
        <v>130</v>
      </c>
      <c r="F57" s="30">
        <v>69411000</v>
      </c>
      <c r="G57" s="30">
        <v>12023000</v>
      </c>
      <c r="H57" s="30">
        <v>14618000</v>
      </c>
      <c r="I57" s="30">
        <v>0</v>
      </c>
      <c r="J57" s="30">
        <v>197284000</v>
      </c>
      <c r="K57" s="30">
        <v>11835000</v>
      </c>
      <c r="L57" s="30">
        <v>0</v>
      </c>
      <c r="M57" s="30">
        <v>2126000</v>
      </c>
      <c r="N57" s="30">
        <v>0</v>
      </c>
      <c r="O57" s="31">
        <f t="shared" si="3"/>
        <v>307297000</v>
      </c>
    </row>
    <row r="58" spans="2:15" s="28" customFormat="1" ht="21" customHeight="1" hidden="1">
      <c r="B58" s="27" t="s">
        <v>1</v>
      </c>
      <c r="E58" s="40" t="s">
        <v>134</v>
      </c>
      <c r="F58" s="41">
        <v>312150760000</v>
      </c>
      <c r="G58" s="41">
        <v>54988184000</v>
      </c>
      <c r="H58" s="41">
        <v>83099722000</v>
      </c>
      <c r="I58" s="41">
        <v>171356000000</v>
      </c>
      <c r="J58" s="41">
        <v>566988329000</v>
      </c>
      <c r="K58" s="41">
        <v>59292200000</v>
      </c>
      <c r="L58" s="41">
        <v>32432536000</v>
      </c>
      <c r="M58" s="41">
        <v>23924917000</v>
      </c>
      <c r="N58" s="41">
        <v>8339148000</v>
      </c>
      <c r="O58" s="42" t="s">
        <v>1</v>
      </c>
    </row>
    <row r="59" spans="1:15" s="28" customFormat="1" ht="12" customHeight="1" thickBot="1">
      <c r="A59" s="32" t="s">
        <v>37</v>
      </c>
      <c r="E59" s="33" t="s">
        <v>1</v>
      </c>
      <c r="F59" s="34" t="s">
        <v>1</v>
      </c>
      <c r="G59" s="34" t="s">
        <v>1</v>
      </c>
      <c r="H59" s="34" t="s">
        <v>1</v>
      </c>
      <c r="I59" s="34" t="s">
        <v>1</v>
      </c>
      <c r="J59" s="34" t="s">
        <v>1</v>
      </c>
      <c r="K59" s="34" t="s">
        <v>1</v>
      </c>
      <c r="L59" s="34" t="s">
        <v>1</v>
      </c>
      <c r="M59" s="34" t="s">
        <v>1</v>
      </c>
      <c r="N59" s="34" t="s">
        <v>1</v>
      </c>
      <c r="O59" s="35" t="s">
        <v>1</v>
      </c>
    </row>
    <row r="60" spans="1:15" s="28" customFormat="1" ht="27" customHeight="1" thickBot="1">
      <c r="A60" s="32" t="s">
        <v>1</v>
      </c>
      <c r="B60" s="36" t="s">
        <v>38</v>
      </c>
      <c r="E60" s="37" t="s">
        <v>39</v>
      </c>
      <c r="F60" s="38">
        <v>11728011000</v>
      </c>
      <c r="G60" s="38">
        <v>2209691000</v>
      </c>
      <c r="H60" s="38">
        <v>4888205000</v>
      </c>
      <c r="I60" s="38">
        <v>0</v>
      </c>
      <c r="J60" s="38">
        <v>9836379000</v>
      </c>
      <c r="K60" s="38">
        <v>16162979000</v>
      </c>
      <c r="L60" s="38">
        <v>1896073000</v>
      </c>
      <c r="M60" s="38">
        <v>529267000</v>
      </c>
      <c r="N60" s="38">
        <v>0</v>
      </c>
      <c r="O60" s="39">
        <f>SUM(F60:N60)</f>
        <v>47250605000</v>
      </c>
    </row>
    <row r="61" spans="1:15" s="28" customFormat="1" ht="27" customHeight="1" thickBot="1">
      <c r="A61" s="32" t="s">
        <v>1</v>
      </c>
      <c r="B61" s="36" t="s">
        <v>40</v>
      </c>
      <c r="E61" s="37" t="s">
        <v>131</v>
      </c>
      <c r="F61" s="38">
        <v>28302245000</v>
      </c>
      <c r="G61" s="38">
        <v>4398031000</v>
      </c>
      <c r="H61" s="38">
        <v>2571153000</v>
      </c>
      <c r="I61" s="38">
        <v>0</v>
      </c>
      <c r="J61" s="38">
        <v>1111737000</v>
      </c>
      <c r="K61" s="38">
        <v>3665878000</v>
      </c>
      <c r="L61" s="38">
        <v>0</v>
      </c>
      <c r="M61" s="38">
        <v>0</v>
      </c>
      <c r="N61" s="38">
        <v>0</v>
      </c>
      <c r="O61" s="39">
        <f>SUM(F61:N61)</f>
        <v>40049044000</v>
      </c>
    </row>
    <row r="62" spans="1:15" s="28" customFormat="1" ht="27" customHeight="1" thickBot="1">
      <c r="A62" s="32" t="s">
        <v>37</v>
      </c>
      <c r="B62" s="36" t="s">
        <v>1</v>
      </c>
      <c r="E62" s="37" t="s">
        <v>41</v>
      </c>
      <c r="F62" s="38">
        <f aca="true" t="shared" si="4" ref="F62:O62">F61+F60</f>
        <v>40030256000</v>
      </c>
      <c r="G62" s="38">
        <f t="shared" si="4"/>
        <v>6607722000</v>
      </c>
      <c r="H62" s="38">
        <f t="shared" si="4"/>
        <v>7459358000</v>
      </c>
      <c r="I62" s="38">
        <f t="shared" si="4"/>
        <v>0</v>
      </c>
      <c r="J62" s="38">
        <f t="shared" si="4"/>
        <v>10948116000</v>
      </c>
      <c r="K62" s="38">
        <f t="shared" si="4"/>
        <v>19828857000</v>
      </c>
      <c r="L62" s="38">
        <f t="shared" si="4"/>
        <v>1896073000</v>
      </c>
      <c r="M62" s="38">
        <f t="shared" si="4"/>
        <v>529267000</v>
      </c>
      <c r="N62" s="38">
        <f t="shared" si="4"/>
        <v>0</v>
      </c>
      <c r="O62" s="38">
        <f t="shared" si="4"/>
        <v>87299649000</v>
      </c>
    </row>
    <row r="63" ht="12.75">
      <c r="O63" s="19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2019-01-16T08:50:09Z</cp:lastPrinted>
  <dcterms:created xsi:type="dcterms:W3CDTF">2018-10-15T17:38:00Z</dcterms:created>
  <dcterms:modified xsi:type="dcterms:W3CDTF">2019-01-16T09:07:22Z</dcterms:modified>
  <cp:category/>
  <cp:version/>
  <cp:contentType/>
  <cp:contentStatus/>
</cp:coreProperties>
</file>