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2019" sheetId="1" r:id="rId1"/>
    <sheet name="2020" sheetId="2" r:id="rId2"/>
    <sheet name="2021" sheetId="3" r:id="rId3"/>
  </sheets>
  <definedNames>
    <definedName name="Asama">'2019'!$B$2</definedName>
    <definedName name="AsamaAd">'2019'!$C$2</definedName>
    <definedName name="AyAd">'2019'!$C$4</definedName>
    <definedName name="AyNo">'2019'!$B$4</definedName>
    <definedName name="ButceYil">'2019'!$B$1</definedName>
    <definedName name="SatirBaslik">'2019'!$A$15:$B$24</definedName>
    <definedName name="SutunBaslik">'2019'!$D$1:$N$5</definedName>
    <definedName name="TeklifYil">'2019'!$B$5</definedName>
    <definedName name="_xlnm.Print_Area" localSheetId="1">'2020'!$E$9:$O$66</definedName>
    <definedName name="_xlnm.Print_Area" localSheetId="2">'2021'!$E$9:$O$66</definedName>
  </definedNames>
  <calcPr calcMode="manual" fullCalcOnLoad="1"/>
</workbook>
</file>

<file path=xl/sharedStrings.xml><?xml version="1.0" encoding="utf-8"?>
<sst xmlns="http://schemas.openxmlformats.org/spreadsheetml/2006/main" count="1083" uniqueCount="133">
  <si>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</si>
  <si>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</si>
  <si>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</si>
  <si>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</si>
  <si>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</si>
  <si>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</si>
  <si>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</si>
  <si>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</si>
  <si>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</si>
  <si>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</si>
  <si>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</si>
  <si>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</si>
  <si>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</si>
  <si>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</si>
  <si>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</si>
  <si>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</si>
  <si>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</si>
  <si>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</si>
  <si>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</si>
  <si>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</si>
  <si>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</si>
  <si>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</si>
  <si>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</si>
  <si>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(I) SAYILI CETVEL - GENEL BÜTÇELİ İDARELER</t>
  </si>
  <si>
    <t>(EKONOMİK SINIFLANDIRMA)</t>
  </si>
  <si>
    <t>KURUMLAR</t>
  </si>
  <si>
    <t>PERSONEL      GİDERLERİ</t>
  </si>
  <si>
    <t>SOS. GÜV. DEV.    PRİMİ GİD.</t>
  </si>
  <si>
    <t>MAL VE HİZMET     ALIM GİDERLERİ</t>
  </si>
  <si>
    <t>FAİZ GİDERLERİ</t>
  </si>
  <si>
    <t>CARİ TRANSFER</t>
  </si>
  <si>
    <t>SERMAYE GİDERİ</t>
  </si>
  <si>
    <t>SERMAYE      TRANSFERİ</t>
  </si>
  <si>
    <t>BORÇ VERME</t>
  </si>
  <si>
    <t>YEDEK ÖDENEK</t>
  </si>
  <si>
    <t>TOPLAM</t>
  </si>
  <si>
    <t>KURKOD</t>
  </si>
  <si>
    <t>X</t>
  </si>
  <si>
    <t>01/38</t>
  </si>
  <si>
    <t>GENEL BÜTÇELİ KURUMLAR (I SAYILI CETVEL)</t>
  </si>
  <si>
    <t>38/42</t>
  </si>
  <si>
    <t>ÖZEL BÜTÇELİ KURUMLAR  (II SAYILI CETVEL)</t>
  </si>
  <si>
    <t>42</t>
  </si>
  <si>
    <t>DÜZENLEYİCİ VE DENETLEYİCİ KURUMLAR  (III SAYILI CETVEL)</t>
  </si>
  <si>
    <t>I+II+III SAYILI CETVELE TABİ KURUMLAR TOPLAMI</t>
  </si>
  <si>
    <t>ABSHAZINEYARDIMI</t>
  </si>
  <si>
    <t xml:space="preserve">ÖZEL BÜTÇELERE VE DDK'LARA HAZİNE YARDIMI </t>
  </si>
  <si>
    <t>ABSGELIRPAYIGIDER</t>
  </si>
  <si>
    <t>GELİRDEN AYRILAN PAYLAR</t>
  </si>
  <si>
    <t>MERKEZİ YÖNETİM BÜTÇESİ TOPLAMI ( HAZİNE YARDIMLARI VE GELİRDEN AYRILAN PAY HARİÇ)</t>
  </si>
  <si>
    <t>2019</t>
  </si>
  <si>
    <t>10</t>
  </si>
  <si>
    <t>Cumhurbaşkanı Teklifi</t>
  </si>
  <si>
    <t>3</t>
  </si>
  <si>
    <t>Ekim</t>
  </si>
  <si>
    <t>01.75</t>
  </si>
  <si>
    <t>01.76</t>
  </si>
  <si>
    <t>01.77</t>
  </si>
  <si>
    <t>01.78</t>
  </si>
  <si>
    <t>01.79</t>
  </si>
  <si>
    <t>01.80</t>
  </si>
  <si>
    <t>01.81</t>
  </si>
  <si>
    <t>10.81</t>
  </si>
  <si>
    <t>10.82</t>
  </si>
  <si>
    <t>10.83</t>
  </si>
  <si>
    <t>10.85</t>
  </si>
  <si>
    <t>10.86</t>
  </si>
  <si>
    <t>11</t>
  </si>
  <si>
    <t>11.75</t>
  </si>
  <si>
    <t>12</t>
  </si>
  <si>
    <t>12.76</t>
  </si>
  <si>
    <t>12.77</t>
  </si>
  <si>
    <t>13</t>
  </si>
  <si>
    <t>15</t>
  </si>
  <si>
    <t>20</t>
  </si>
  <si>
    <t>21</t>
  </si>
  <si>
    <t>23</t>
  </si>
  <si>
    <t>24</t>
  </si>
  <si>
    <t>24.75</t>
  </si>
  <si>
    <t>26</t>
  </si>
  <si>
    <t>27</t>
  </si>
  <si>
    <t>27.75</t>
  </si>
  <si>
    <t>29</t>
  </si>
  <si>
    <t>30</t>
  </si>
  <si>
    <t>30.75</t>
  </si>
  <si>
    <t>31</t>
  </si>
  <si>
    <t>34</t>
  </si>
  <si>
    <t>CUMHURBAŞKANLIĞI</t>
  </si>
  <si>
    <t>MİLLİ İSTİHBARAT TEŞKİLATI BAŞKANLIĞI</t>
  </si>
  <si>
    <t>MİLLİ GÜVENLİK KURULU GENEL SEKRETERLİĞİ</t>
  </si>
  <si>
    <t>DİYANET İŞLERİ BAŞKANLIĞI</t>
  </si>
  <si>
    <t>DEVLET ARŞİVLERİ BAŞKANLIĞI</t>
  </si>
  <si>
    <t>MİLLİ SARAYLAR İDARESİ BAŞKANLIĞI</t>
  </si>
  <si>
    <t>STRATEJİ VE BÜTÇE BAŞKANLIĞI</t>
  </si>
  <si>
    <t>İLETİŞİM BAŞKANLIĞI</t>
  </si>
  <si>
    <t>TÜRKİYE BÜYÜK MİLLET MECLİSİ</t>
  </si>
  <si>
    <t>ANAYASA MAHKEMESİ</t>
  </si>
  <si>
    <t>YARGITAY</t>
  </si>
  <si>
    <t>DANIŞTAY</t>
  </si>
  <si>
    <t>SAYIŞTAY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</si>
  <si>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</si>
  <si>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</si>
  <si>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</si>
  <si>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</si>
  <si>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</si>
  <si>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</si>
  <si>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GÖÇ İDARESİ GENEL MÜDÜRLÜĞÜ</t>
  </si>
  <si>
    <t>AFET VE ACİL DURUM YÖNETİMİ BAŞKANLIĞI</t>
  </si>
  <si>
    <t>DIŞİŞLERİ BAKANLIĞI</t>
  </si>
  <si>
    <t>AVRUPA BİRLİĞİ BAŞKANLIĞI</t>
  </si>
  <si>
    <t>HAZİNE VE MALİYE BAKANLIĞI</t>
  </si>
  <si>
    <t>GELİR İDARESİ BAŞKANLIĞI</t>
  </si>
  <si>
    <t>TÜRKİYE İSTATİSTİK KURUMU</t>
  </si>
  <si>
    <t>MİLLİ EĞİTİM BAKANLIĞI</t>
  </si>
  <si>
    <t>SAĞLIK BAKANLIĞI</t>
  </si>
  <si>
    <t>ENERJİ VE TABİİ KAYNAKLAR BAKANLIĞI</t>
  </si>
  <si>
    <t>KÜLTÜR VE TURİZM BAKANLIĞI</t>
  </si>
  <si>
    <t>HAKİMLER VE SAVCILAR KURULU</t>
  </si>
  <si>
    <t>AİLE, ÇALIŞMA VE SOSYAL HİZMETLER BAKANLIĞI</t>
  </si>
  <si>
    <t>DEVLET PERSONEL BAŞKANLIĞI</t>
  </si>
  <si>
    <t>SANAYİ VE TEKNOLOJİ BAKANLIĞI</t>
  </si>
  <si>
    <t>ÇEVRE VE ŞEHİRCİLİK BAKANLIĞI</t>
  </si>
  <si>
    <t>TAPU VE KADASTRO GENEL MÜDÜRLÜĞÜ</t>
  </si>
  <si>
    <t>GENÇLİK VE SPOR BAKANLIĞI</t>
  </si>
  <si>
    <t>TARIM VE ORMAN BAKANLIĞI</t>
  </si>
  <si>
    <t>METEOROLOJİ GENEL MÜDÜRLÜĞÜ</t>
  </si>
  <si>
    <t>TİCARET BAKANLIĞI</t>
  </si>
  <si>
    <t>ULAŞTIRMA VE ALTYAPI BAKANLIĞI</t>
  </si>
  <si>
    <t>2020</t>
  </si>
  <si>
    <t>2021</t>
  </si>
  <si>
    <t>2019 YILI MERKEZİ YÖNETİM BÜTÇE KANUNU İCMALİ</t>
  </si>
  <si>
    <t>(I) SAYILI CETVEL - GENEL BÜTÇELİ İDARELER 2020 YILI BÜTÇE GİDER TAHMİNLERİ</t>
  </si>
  <si>
    <t>(I) SAYILI CETVEL - GENEL BÜTÇELİ İDARELER 2021 YILI BÜTÇE GİDER TAHMİNLERİ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</si>
</sst>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0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21" borderId="6" applyNumberFormat="0" applyAlignment="0" applyProtection="0"/>
    <xf numFmtId="0" fontId="34" fillId="23" borderId="7" applyNumberFormat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8" applyNumberFormat="0" applyFont="0" applyAlignment="0" applyProtection="0"/>
    <xf numFmtId="0" fontId="37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6" fillId="3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E9">
      <selection activeCell="E9" sqref="E9:O9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6" width="20.375" style="12" customWidth="1"/>
    <col min="7" max="8" width="19.75390625" style="12" bestFit="1" customWidth="1"/>
    <col min="9" max="9" width="21.375" style="12" customWidth="1"/>
    <col min="10" max="10" width="20.75390625" style="12" bestFit="1" customWidth="1"/>
    <col min="11" max="11" width="19.125" style="12" customWidth="1"/>
    <col min="12" max="12" width="20.00390625" style="12" customWidth="1"/>
    <col min="13" max="13" width="20.25390625" style="12" customWidth="1"/>
    <col min="14" max="14" width="18.75390625" style="12" customWidth="1"/>
    <col min="15" max="15" width="23.375" style="12" customWidth="1"/>
    <col min="16" max="16" width="9.125" style="12" bestFit="1" customWidth="1"/>
    <col min="17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53</v>
      </c>
      <c r="C2" s="8" t="s">
        <v>52</v>
      </c>
      <c r="D2" s="9" t="s">
        <v>7</v>
      </c>
      <c r="E2" s="13" t="str">
        <f aca="true" t="shared" si="0" ref="E2:N2">ButceYil</f>
        <v>2019</v>
      </c>
      <c r="F2" s="13" t="str">
        <f t="shared" si="0"/>
        <v>2019</v>
      </c>
      <c r="G2" s="13" t="str">
        <f t="shared" si="0"/>
        <v>2019</v>
      </c>
      <c r="H2" s="13" t="str">
        <f t="shared" si="0"/>
        <v>2019</v>
      </c>
      <c r="I2" s="13" t="str">
        <f t="shared" si="0"/>
        <v>2019</v>
      </c>
      <c r="J2" s="13" t="str">
        <f t="shared" si="0"/>
        <v>2019</v>
      </c>
      <c r="K2" s="13" t="str">
        <f t="shared" si="0"/>
        <v>2019</v>
      </c>
      <c r="L2" s="13" t="str">
        <f t="shared" si="0"/>
        <v>2019</v>
      </c>
      <c r="M2" s="13" t="str">
        <f t="shared" si="0"/>
        <v>2019</v>
      </c>
      <c r="N2" s="13" t="str">
        <f t="shared" si="0"/>
        <v>2019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2019</v>
      </c>
      <c r="G3" s="13" t="str">
        <f t="shared" si="1"/>
        <v>2019</v>
      </c>
      <c r="H3" s="13" t="str">
        <f t="shared" si="1"/>
        <v>2019</v>
      </c>
      <c r="I3" s="13" t="str">
        <f t="shared" si="1"/>
        <v>2019</v>
      </c>
      <c r="J3" s="13" t="str">
        <f t="shared" si="1"/>
        <v>2019</v>
      </c>
      <c r="K3" s="13" t="str">
        <f t="shared" si="1"/>
        <v>2019</v>
      </c>
      <c r="L3" s="13" t="str">
        <f t="shared" si="1"/>
        <v>2019</v>
      </c>
      <c r="M3" s="13" t="str">
        <f t="shared" si="1"/>
        <v>2019</v>
      </c>
      <c r="N3" s="13" t="str">
        <f t="shared" si="1"/>
        <v>2019</v>
      </c>
      <c r="O3" s="12" t="s">
        <v>1</v>
      </c>
    </row>
    <row r="4" spans="1:15" ht="15" hidden="1">
      <c r="A4" s="1" t="s">
        <v>9</v>
      </c>
      <c r="B4" s="7" t="s">
        <v>51</v>
      </c>
      <c r="C4" s="8" t="s">
        <v>54</v>
      </c>
      <c r="D4" s="9" t="s">
        <v>10</v>
      </c>
      <c r="E4" s="14" t="s">
        <v>1</v>
      </c>
      <c r="F4" s="13" t="str">
        <f aca="true" t="shared" si="2" ref="F4:N4">Asama</f>
        <v>3</v>
      </c>
      <c r="G4" s="13" t="str">
        <f t="shared" si="2"/>
        <v>3</v>
      </c>
      <c r="H4" s="13" t="str">
        <f t="shared" si="2"/>
        <v>3</v>
      </c>
      <c r="I4" s="13" t="str">
        <f t="shared" si="2"/>
        <v>3</v>
      </c>
      <c r="J4" s="13" t="str">
        <f t="shared" si="2"/>
        <v>3</v>
      </c>
      <c r="K4" s="13" t="str">
        <f t="shared" si="2"/>
        <v>3</v>
      </c>
      <c r="L4" s="13" t="str">
        <f t="shared" si="2"/>
        <v>3</v>
      </c>
      <c r="M4" s="13" t="str">
        <f t="shared" si="2"/>
        <v>3</v>
      </c>
      <c r="N4" s="13" t="str">
        <f t="shared" si="2"/>
        <v>3</v>
      </c>
      <c r="O4" s="12" t="s">
        <v>1</v>
      </c>
    </row>
    <row r="5" spans="1:15" ht="15" hidden="1">
      <c r="A5" s="1" t="s">
        <v>11</v>
      </c>
      <c r="B5" s="15" t="s">
        <v>50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39" t="s">
        <v>130</v>
      </c>
      <c r="F9" s="39" t="s">
        <v>1</v>
      </c>
      <c r="G9" s="39" t="s">
        <v>1</v>
      </c>
      <c r="H9" s="39" t="s">
        <v>1</v>
      </c>
      <c r="I9" s="39" t="s">
        <v>1</v>
      </c>
      <c r="J9" s="39" t="s">
        <v>1</v>
      </c>
      <c r="K9" s="39" t="s">
        <v>1</v>
      </c>
      <c r="L9" s="39" t="s">
        <v>1</v>
      </c>
      <c r="M9" s="39" t="s">
        <v>1</v>
      </c>
      <c r="N9" s="39" t="s">
        <v>1</v>
      </c>
      <c r="O9" s="39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39" t="s">
        <v>23</v>
      </c>
      <c r="F10" s="39" t="s">
        <v>1</v>
      </c>
      <c r="G10" s="39" t="s">
        <v>1</v>
      </c>
      <c r="H10" s="39" t="s">
        <v>1</v>
      </c>
      <c r="I10" s="39" t="s">
        <v>1</v>
      </c>
      <c r="J10" s="39" t="s">
        <v>1</v>
      </c>
      <c r="K10" s="39" t="s">
        <v>1</v>
      </c>
      <c r="L10" s="39" t="s">
        <v>1</v>
      </c>
      <c r="M10" s="39" t="s">
        <v>1</v>
      </c>
      <c r="N10" s="39" t="s">
        <v>1</v>
      </c>
      <c r="O10" s="39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40" t="s">
        <v>24</v>
      </c>
      <c r="F11" s="40" t="s">
        <v>1</v>
      </c>
      <c r="G11" s="40" t="s">
        <v>1</v>
      </c>
      <c r="H11" s="40" t="s">
        <v>1</v>
      </c>
      <c r="I11" s="40" t="s">
        <v>1</v>
      </c>
      <c r="J11" s="40" t="s">
        <v>1</v>
      </c>
      <c r="K11" s="40" t="s">
        <v>1</v>
      </c>
      <c r="L11" s="40" t="s">
        <v>1</v>
      </c>
      <c r="M11" s="40" t="s">
        <v>1</v>
      </c>
      <c r="N11" s="40" t="s">
        <v>1</v>
      </c>
      <c r="O11" s="40" t="s">
        <v>1</v>
      </c>
    </row>
    <row r="12" spans="1:15" ht="30" customHeigh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5" t="s">
        <v>25</v>
      </c>
      <c r="F13" s="37" t="s">
        <v>26</v>
      </c>
      <c r="G13" s="37" t="s">
        <v>27</v>
      </c>
      <c r="H13" s="37" t="s">
        <v>28</v>
      </c>
      <c r="I13" s="37" t="s">
        <v>29</v>
      </c>
      <c r="J13" s="37" t="s">
        <v>30</v>
      </c>
      <c r="K13" s="37" t="s">
        <v>31</v>
      </c>
      <c r="L13" s="37" t="s">
        <v>32</v>
      </c>
      <c r="M13" s="37" t="s">
        <v>33</v>
      </c>
      <c r="N13" s="37" t="s">
        <v>34</v>
      </c>
      <c r="O13" s="37" t="s">
        <v>35</v>
      </c>
    </row>
    <row r="14" spans="4:15" ht="27.75" customHeight="1">
      <c r="D14" s="9" t="s">
        <v>1</v>
      </c>
      <c r="E14" s="36" t="s">
        <v>1</v>
      </c>
      <c r="F14" s="38" t="s">
        <v>1</v>
      </c>
      <c r="G14" s="38" t="s">
        <v>1</v>
      </c>
      <c r="H14" s="38" t="s">
        <v>1</v>
      </c>
      <c r="I14" s="38" t="s">
        <v>1</v>
      </c>
      <c r="J14" s="38" t="s">
        <v>1</v>
      </c>
      <c r="K14" s="38" t="s">
        <v>1</v>
      </c>
      <c r="L14" s="38" t="s">
        <v>1</v>
      </c>
      <c r="M14" s="38" t="s">
        <v>1</v>
      </c>
      <c r="N14" s="38" t="s">
        <v>1</v>
      </c>
      <c r="O14" s="38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87</v>
      </c>
      <c r="F16" s="22">
        <v>278638000</v>
      </c>
      <c r="G16" s="22">
        <v>30510000</v>
      </c>
      <c r="H16" s="22">
        <v>1158751000</v>
      </c>
      <c r="I16" s="22">
        <v>0</v>
      </c>
      <c r="J16" s="22">
        <v>401000000</v>
      </c>
      <c r="K16" s="22">
        <v>950000000</v>
      </c>
      <c r="L16" s="22">
        <v>0</v>
      </c>
      <c r="M16" s="22">
        <v>0</v>
      </c>
      <c r="N16" s="22">
        <v>0</v>
      </c>
      <c r="O16" s="23">
        <f aca="true" t="shared" si="3" ref="O16:O56">N16+M16+L16+K16+J16+I16+H16+G16+F16</f>
        <v>2818899000</v>
      </c>
    </row>
    <row r="17" spans="2:15" ht="16.5" customHeight="1">
      <c r="B17" s="21" t="s">
        <v>55</v>
      </c>
      <c r="C17" s="14" t="s">
        <v>1</v>
      </c>
      <c r="E17" s="3" t="s">
        <v>88</v>
      </c>
      <c r="F17" s="22">
        <v>1127779000</v>
      </c>
      <c r="G17" s="22">
        <v>117728000</v>
      </c>
      <c r="H17" s="22">
        <v>275414000</v>
      </c>
      <c r="I17" s="22">
        <v>0</v>
      </c>
      <c r="J17" s="22">
        <v>0</v>
      </c>
      <c r="K17" s="22">
        <v>636840000</v>
      </c>
      <c r="L17" s="22">
        <v>0</v>
      </c>
      <c r="M17" s="22">
        <v>0</v>
      </c>
      <c r="N17" s="22">
        <v>0</v>
      </c>
      <c r="O17" s="23">
        <f t="shared" si="3"/>
        <v>2157761000</v>
      </c>
    </row>
    <row r="18" spans="2:15" ht="16.5" customHeight="1">
      <c r="B18" s="21" t="s">
        <v>56</v>
      </c>
      <c r="C18" s="14" t="s">
        <v>1</v>
      </c>
      <c r="E18" s="3" t="s">
        <v>89</v>
      </c>
      <c r="F18" s="22">
        <v>22872000</v>
      </c>
      <c r="G18" s="22">
        <v>3645000</v>
      </c>
      <c r="H18" s="22">
        <v>3104000</v>
      </c>
      <c r="I18" s="22">
        <v>0</v>
      </c>
      <c r="J18" s="22">
        <v>132000</v>
      </c>
      <c r="K18" s="22">
        <v>2588000</v>
      </c>
      <c r="L18" s="22">
        <v>0</v>
      </c>
      <c r="M18" s="22">
        <v>0</v>
      </c>
      <c r="N18" s="22">
        <v>0</v>
      </c>
      <c r="O18" s="23">
        <f t="shared" si="3"/>
        <v>32341000</v>
      </c>
    </row>
    <row r="19" spans="2:15" ht="16.5" customHeight="1">
      <c r="B19" s="21" t="s">
        <v>57</v>
      </c>
      <c r="C19" s="14" t="s">
        <v>1</v>
      </c>
      <c r="E19" s="3" t="s">
        <v>90</v>
      </c>
      <c r="F19" s="22">
        <v>8520953000</v>
      </c>
      <c r="G19" s="22">
        <v>1553254000</v>
      </c>
      <c r="H19" s="22">
        <v>237104000</v>
      </c>
      <c r="I19" s="22">
        <v>0</v>
      </c>
      <c r="J19" s="22">
        <v>36407000</v>
      </c>
      <c r="K19" s="22">
        <v>98261000</v>
      </c>
      <c r="L19" s="22">
        <v>0</v>
      </c>
      <c r="M19" s="22">
        <v>0</v>
      </c>
      <c r="N19" s="22">
        <v>0</v>
      </c>
      <c r="O19" s="23">
        <f t="shared" si="3"/>
        <v>10445979000</v>
      </c>
    </row>
    <row r="20" spans="2:15" ht="16.5" customHeight="1">
      <c r="B20" s="21" t="s">
        <v>58</v>
      </c>
      <c r="C20" s="14" t="s">
        <v>1</v>
      </c>
      <c r="E20" s="3" t="s">
        <v>91</v>
      </c>
      <c r="F20" s="22">
        <v>59387000</v>
      </c>
      <c r="G20" s="22">
        <v>10079000</v>
      </c>
      <c r="H20" s="22">
        <v>16577000</v>
      </c>
      <c r="I20" s="22">
        <v>0</v>
      </c>
      <c r="J20" s="22">
        <v>368000</v>
      </c>
      <c r="K20" s="22">
        <v>4800000</v>
      </c>
      <c r="L20" s="22">
        <v>0</v>
      </c>
      <c r="M20" s="22">
        <v>0</v>
      </c>
      <c r="N20" s="22">
        <v>0</v>
      </c>
      <c r="O20" s="23">
        <f t="shared" si="3"/>
        <v>91211000</v>
      </c>
    </row>
    <row r="21" spans="2:15" ht="16.5" customHeight="1">
      <c r="B21" s="21" t="s">
        <v>59</v>
      </c>
      <c r="C21" s="14" t="s">
        <v>1</v>
      </c>
      <c r="E21" s="3" t="s">
        <v>92</v>
      </c>
      <c r="F21" s="22">
        <v>78493000</v>
      </c>
      <c r="G21" s="22">
        <v>15603000</v>
      </c>
      <c r="H21" s="22">
        <v>20903000</v>
      </c>
      <c r="I21" s="22">
        <v>0</v>
      </c>
      <c r="J21" s="22">
        <v>528000</v>
      </c>
      <c r="K21" s="22">
        <v>5000000</v>
      </c>
      <c r="L21" s="22">
        <v>0</v>
      </c>
      <c r="M21" s="22">
        <v>0</v>
      </c>
      <c r="N21" s="22">
        <v>0</v>
      </c>
      <c r="O21" s="23">
        <f t="shared" si="3"/>
        <v>120527000</v>
      </c>
    </row>
    <row r="22" spans="2:15" ht="16.5" customHeight="1">
      <c r="B22" s="21" t="s">
        <v>60</v>
      </c>
      <c r="C22" s="14" t="s">
        <v>1</v>
      </c>
      <c r="E22" s="3" t="s">
        <v>93</v>
      </c>
      <c r="F22" s="22">
        <v>62371000</v>
      </c>
      <c r="G22" s="22">
        <v>8912000</v>
      </c>
      <c r="H22" s="22">
        <v>16762000</v>
      </c>
      <c r="I22" s="22">
        <v>0</v>
      </c>
      <c r="J22" s="22">
        <v>412000</v>
      </c>
      <c r="K22" s="22">
        <v>36370000</v>
      </c>
      <c r="L22" s="22">
        <v>135757000</v>
      </c>
      <c r="M22" s="22">
        <v>0</v>
      </c>
      <c r="N22" s="22">
        <v>0</v>
      </c>
      <c r="O22" s="23">
        <f t="shared" si="3"/>
        <v>260584000</v>
      </c>
    </row>
    <row r="23" spans="2:15" ht="16.5" customHeight="1">
      <c r="B23" s="21" t="s">
        <v>61</v>
      </c>
      <c r="C23" s="14" t="s">
        <v>1</v>
      </c>
      <c r="E23" s="3" t="s">
        <v>94</v>
      </c>
      <c r="F23" s="22">
        <v>63027000</v>
      </c>
      <c r="G23" s="22">
        <v>8590000</v>
      </c>
      <c r="H23" s="22">
        <v>270839000</v>
      </c>
      <c r="I23" s="22">
        <v>0</v>
      </c>
      <c r="J23" s="22">
        <v>394000</v>
      </c>
      <c r="K23" s="22">
        <v>1681000</v>
      </c>
      <c r="L23" s="22">
        <v>0</v>
      </c>
      <c r="M23" s="22">
        <v>0</v>
      </c>
      <c r="N23" s="22">
        <v>0</v>
      </c>
      <c r="O23" s="23">
        <f t="shared" si="3"/>
        <v>344531000</v>
      </c>
    </row>
    <row r="24" spans="2:15" ht="16.5" customHeight="1">
      <c r="B24" s="21" t="s">
        <v>14</v>
      </c>
      <c r="C24" s="14" t="s">
        <v>1</v>
      </c>
      <c r="E24" s="3" t="s">
        <v>95</v>
      </c>
      <c r="F24" s="22">
        <v>959625000</v>
      </c>
      <c r="G24" s="22">
        <v>132721000</v>
      </c>
      <c r="H24" s="22">
        <v>168613000</v>
      </c>
      <c r="I24" s="22">
        <v>0</v>
      </c>
      <c r="J24" s="22">
        <v>238615000</v>
      </c>
      <c r="K24" s="22">
        <v>314803000</v>
      </c>
      <c r="L24" s="22">
        <v>1820000</v>
      </c>
      <c r="M24" s="22">
        <v>0</v>
      </c>
      <c r="N24" s="22">
        <v>0</v>
      </c>
      <c r="O24" s="23">
        <f t="shared" si="3"/>
        <v>1816197000</v>
      </c>
    </row>
    <row r="25" spans="2:15" ht="16.5" customHeight="1">
      <c r="B25" s="21" t="s">
        <v>15</v>
      </c>
      <c r="C25" s="14" t="s">
        <v>1</v>
      </c>
      <c r="E25" s="3" t="s">
        <v>96</v>
      </c>
      <c r="F25" s="22">
        <v>34578000</v>
      </c>
      <c r="G25" s="22">
        <v>4122000</v>
      </c>
      <c r="H25" s="22">
        <v>17472000</v>
      </c>
      <c r="I25" s="22">
        <v>0</v>
      </c>
      <c r="J25" s="22">
        <v>4128000</v>
      </c>
      <c r="K25" s="22">
        <v>9659000</v>
      </c>
      <c r="L25" s="22">
        <v>0</v>
      </c>
      <c r="M25" s="22">
        <v>0</v>
      </c>
      <c r="N25" s="22">
        <v>0</v>
      </c>
      <c r="O25" s="23">
        <f t="shared" si="3"/>
        <v>69959000</v>
      </c>
    </row>
    <row r="26" spans="2:15" ht="16.5" customHeight="1">
      <c r="B26" s="21" t="s">
        <v>16</v>
      </c>
      <c r="C26" s="14" t="s">
        <v>1</v>
      </c>
      <c r="E26" s="3" t="s">
        <v>97</v>
      </c>
      <c r="F26" s="22">
        <v>180942000</v>
      </c>
      <c r="G26" s="22">
        <v>24768000</v>
      </c>
      <c r="H26" s="22">
        <v>34596000</v>
      </c>
      <c r="I26" s="22">
        <v>0</v>
      </c>
      <c r="J26" s="22">
        <v>4740000</v>
      </c>
      <c r="K26" s="22">
        <v>350547000</v>
      </c>
      <c r="L26" s="22">
        <v>0</v>
      </c>
      <c r="M26" s="22">
        <v>0</v>
      </c>
      <c r="N26" s="22">
        <v>0</v>
      </c>
      <c r="O26" s="23">
        <f t="shared" si="3"/>
        <v>595593000</v>
      </c>
    </row>
    <row r="27" spans="2:15" ht="16.5" customHeight="1">
      <c r="B27" s="21" t="s">
        <v>17</v>
      </c>
      <c r="C27" s="14" t="s">
        <v>1</v>
      </c>
      <c r="E27" s="3" t="s">
        <v>98</v>
      </c>
      <c r="F27" s="22">
        <v>148175000</v>
      </c>
      <c r="G27" s="22">
        <v>18652000</v>
      </c>
      <c r="H27" s="22">
        <v>10416000</v>
      </c>
      <c r="I27" s="22">
        <v>0</v>
      </c>
      <c r="J27" s="22">
        <v>1926000</v>
      </c>
      <c r="K27" s="22">
        <v>3151000</v>
      </c>
      <c r="L27" s="22">
        <v>0</v>
      </c>
      <c r="M27" s="22">
        <v>0</v>
      </c>
      <c r="N27" s="22">
        <v>0</v>
      </c>
      <c r="O27" s="23">
        <f t="shared" si="3"/>
        <v>182320000</v>
      </c>
    </row>
    <row r="28" spans="2:15" ht="16.5" customHeight="1">
      <c r="B28" s="21" t="s">
        <v>18</v>
      </c>
      <c r="C28" s="14" t="s">
        <v>1</v>
      </c>
      <c r="E28" s="3" t="s">
        <v>99</v>
      </c>
      <c r="F28" s="22">
        <v>257560000</v>
      </c>
      <c r="G28" s="22">
        <v>33595000</v>
      </c>
      <c r="H28" s="22">
        <v>37602000</v>
      </c>
      <c r="I28" s="22">
        <v>0</v>
      </c>
      <c r="J28" s="22">
        <v>2621000</v>
      </c>
      <c r="K28" s="22">
        <v>36000000</v>
      </c>
      <c r="L28" s="22">
        <v>0</v>
      </c>
      <c r="M28" s="22">
        <v>0</v>
      </c>
      <c r="N28" s="22">
        <v>0</v>
      </c>
      <c r="O28" s="23">
        <f t="shared" si="3"/>
        <v>367378000</v>
      </c>
    </row>
    <row r="29" spans="2:15" ht="16.5" customHeight="1">
      <c r="B29" s="21" t="s">
        <v>20</v>
      </c>
      <c r="C29" s="14" t="s">
        <v>1</v>
      </c>
      <c r="E29" s="3" t="s">
        <v>100</v>
      </c>
      <c r="F29" s="22">
        <v>11170870000</v>
      </c>
      <c r="G29" s="22">
        <v>1743291000</v>
      </c>
      <c r="H29" s="22">
        <v>1632855000</v>
      </c>
      <c r="I29" s="22">
        <v>0</v>
      </c>
      <c r="J29" s="22">
        <v>873335000</v>
      </c>
      <c r="K29" s="22">
        <v>2012298000</v>
      </c>
      <c r="L29" s="22">
        <v>603340000</v>
      </c>
      <c r="M29" s="22">
        <v>0</v>
      </c>
      <c r="N29" s="22">
        <v>0</v>
      </c>
      <c r="O29" s="23">
        <f t="shared" si="3"/>
        <v>18035989000</v>
      </c>
    </row>
    <row r="30" spans="2:15" ht="16.5" customHeight="1">
      <c r="B30" s="21" t="s">
        <v>21</v>
      </c>
      <c r="C30" s="14" t="s">
        <v>1</v>
      </c>
      <c r="E30" s="3" t="s">
        <v>101</v>
      </c>
      <c r="F30" s="22">
        <v>23395395000</v>
      </c>
      <c r="G30" s="22">
        <v>4039157000</v>
      </c>
      <c r="H30" s="22">
        <v>18289780000</v>
      </c>
      <c r="I30" s="22">
        <v>0</v>
      </c>
      <c r="J30" s="22">
        <v>562496000</v>
      </c>
      <c r="K30" s="22">
        <v>175475000</v>
      </c>
      <c r="L30" s="22">
        <v>0</v>
      </c>
      <c r="M30" s="22">
        <v>0</v>
      </c>
      <c r="N30" s="22">
        <v>0</v>
      </c>
      <c r="O30" s="23">
        <f t="shared" si="3"/>
        <v>46462303000</v>
      </c>
    </row>
    <row r="31" spans="2:15" ht="16.5" customHeight="1">
      <c r="B31" s="21" t="s">
        <v>51</v>
      </c>
      <c r="C31" s="14" t="s">
        <v>1</v>
      </c>
      <c r="E31" s="3" t="s">
        <v>102</v>
      </c>
      <c r="F31" s="22">
        <v>4751167000</v>
      </c>
      <c r="G31" s="22">
        <v>1518609000</v>
      </c>
      <c r="H31" s="22">
        <v>775791000</v>
      </c>
      <c r="I31" s="22">
        <v>0</v>
      </c>
      <c r="J31" s="22">
        <v>689107000</v>
      </c>
      <c r="K31" s="22">
        <v>666562000</v>
      </c>
      <c r="L31" s="22">
        <v>170930000</v>
      </c>
      <c r="M31" s="22">
        <v>0</v>
      </c>
      <c r="N31" s="22">
        <v>0</v>
      </c>
      <c r="O31" s="23">
        <f t="shared" si="3"/>
        <v>8572166000</v>
      </c>
    </row>
    <row r="32" spans="2:15" ht="16.5" customHeight="1">
      <c r="B32" s="21" t="s">
        <v>62</v>
      </c>
      <c r="C32" s="14" t="s">
        <v>1</v>
      </c>
      <c r="E32" s="3" t="s">
        <v>103</v>
      </c>
      <c r="F32" s="22">
        <v>14036189000</v>
      </c>
      <c r="G32" s="22">
        <v>1803419000</v>
      </c>
      <c r="H32" s="22">
        <v>3426166000</v>
      </c>
      <c r="I32" s="22">
        <v>0</v>
      </c>
      <c r="J32" s="22">
        <v>6308000</v>
      </c>
      <c r="K32" s="22">
        <v>332051000</v>
      </c>
      <c r="L32" s="22">
        <v>0</v>
      </c>
      <c r="M32" s="22">
        <v>0</v>
      </c>
      <c r="N32" s="22">
        <v>0</v>
      </c>
      <c r="O32" s="23">
        <f t="shared" si="3"/>
        <v>19604133000</v>
      </c>
    </row>
    <row r="33" spans="2:15" ht="16.5" customHeight="1">
      <c r="B33" s="21" t="s">
        <v>63</v>
      </c>
      <c r="C33" s="14" t="s">
        <v>1</v>
      </c>
      <c r="E33" s="3" t="s">
        <v>104</v>
      </c>
      <c r="F33" s="22">
        <v>23706123000</v>
      </c>
      <c r="G33" s="22">
        <v>4742465000</v>
      </c>
      <c r="H33" s="22">
        <v>3568671000</v>
      </c>
      <c r="I33" s="22">
        <v>0</v>
      </c>
      <c r="J33" s="22">
        <v>9624000</v>
      </c>
      <c r="K33" s="22">
        <v>1649364000</v>
      </c>
      <c r="L33" s="22">
        <v>0</v>
      </c>
      <c r="M33" s="22">
        <v>0</v>
      </c>
      <c r="N33" s="22">
        <v>0</v>
      </c>
      <c r="O33" s="23">
        <f t="shared" si="3"/>
        <v>33676247000</v>
      </c>
    </row>
    <row r="34" spans="2:15" ht="16.5" customHeight="1">
      <c r="B34" s="21" t="s">
        <v>64</v>
      </c>
      <c r="C34" s="14" t="s">
        <v>1</v>
      </c>
      <c r="E34" s="3" t="s">
        <v>105</v>
      </c>
      <c r="F34" s="22">
        <v>457398000</v>
      </c>
      <c r="G34" s="22">
        <v>73915000</v>
      </c>
      <c r="H34" s="22">
        <v>301430000</v>
      </c>
      <c r="I34" s="22">
        <v>0</v>
      </c>
      <c r="J34" s="22">
        <v>3501000</v>
      </c>
      <c r="K34" s="22">
        <v>33069000</v>
      </c>
      <c r="L34" s="22">
        <v>0</v>
      </c>
      <c r="M34" s="22">
        <v>0</v>
      </c>
      <c r="N34" s="22">
        <v>0</v>
      </c>
      <c r="O34" s="23">
        <f t="shared" si="3"/>
        <v>869313000</v>
      </c>
    </row>
    <row r="35" spans="2:15" ht="16.5" customHeight="1">
      <c r="B35" s="21" t="s">
        <v>65</v>
      </c>
      <c r="C35" s="14" t="s">
        <v>1</v>
      </c>
      <c r="E35" s="3" t="s">
        <v>106</v>
      </c>
      <c r="F35" s="22">
        <v>470772000</v>
      </c>
      <c r="G35" s="22">
        <v>92709000</v>
      </c>
      <c r="H35" s="22">
        <v>118287000</v>
      </c>
      <c r="I35" s="22">
        <v>0</v>
      </c>
      <c r="J35" s="22">
        <v>1578755000</v>
      </c>
      <c r="K35" s="22">
        <v>47018000</v>
      </c>
      <c r="L35" s="22">
        <v>0</v>
      </c>
      <c r="M35" s="22">
        <v>0</v>
      </c>
      <c r="N35" s="22">
        <v>0</v>
      </c>
      <c r="O35" s="23">
        <f t="shared" si="3"/>
        <v>2307541000</v>
      </c>
    </row>
    <row r="36" spans="2:15" ht="16.5" customHeight="1">
      <c r="B36" s="21" t="s">
        <v>66</v>
      </c>
      <c r="C36" s="14" t="s">
        <v>1</v>
      </c>
      <c r="E36" s="3" t="s">
        <v>107</v>
      </c>
      <c r="F36" s="22">
        <v>396649000</v>
      </c>
      <c r="G36" s="22">
        <v>65003000</v>
      </c>
      <c r="H36" s="22">
        <v>90548000</v>
      </c>
      <c r="I36" s="22">
        <v>0</v>
      </c>
      <c r="J36" s="22">
        <v>421465000</v>
      </c>
      <c r="K36" s="22">
        <v>302722000</v>
      </c>
      <c r="L36" s="22">
        <v>1886000</v>
      </c>
      <c r="M36" s="22">
        <v>128398000</v>
      </c>
      <c r="N36" s="22">
        <v>0</v>
      </c>
      <c r="O36" s="23">
        <f t="shared" si="3"/>
        <v>1406671000</v>
      </c>
    </row>
    <row r="37" spans="2:15" ht="16.5" customHeight="1">
      <c r="B37" s="21" t="s">
        <v>67</v>
      </c>
      <c r="C37" s="14" t="s">
        <v>1</v>
      </c>
      <c r="E37" s="3" t="s">
        <v>108</v>
      </c>
      <c r="F37" s="22">
        <v>1710047000</v>
      </c>
      <c r="G37" s="22">
        <v>124119000</v>
      </c>
      <c r="H37" s="22">
        <v>529963000</v>
      </c>
      <c r="I37" s="22">
        <v>0</v>
      </c>
      <c r="J37" s="22">
        <v>1483412000</v>
      </c>
      <c r="K37" s="22">
        <v>787637000</v>
      </c>
      <c r="L37" s="22">
        <v>0</v>
      </c>
      <c r="M37" s="22">
        <v>582000</v>
      </c>
      <c r="N37" s="22">
        <v>0</v>
      </c>
      <c r="O37" s="23">
        <f t="shared" si="3"/>
        <v>4635760000</v>
      </c>
    </row>
    <row r="38" spans="2:15" ht="16.5" customHeight="1">
      <c r="B38" s="21" t="s">
        <v>68</v>
      </c>
      <c r="C38" s="14" t="s">
        <v>1</v>
      </c>
      <c r="E38" s="3" t="s">
        <v>109</v>
      </c>
      <c r="F38" s="22">
        <v>41391000</v>
      </c>
      <c r="G38" s="22">
        <v>5327000</v>
      </c>
      <c r="H38" s="22">
        <v>21935000</v>
      </c>
      <c r="I38" s="22">
        <v>0</v>
      </c>
      <c r="J38" s="22">
        <v>484483000</v>
      </c>
      <c r="K38" s="22">
        <v>2582000</v>
      </c>
      <c r="L38" s="22">
        <v>5010000</v>
      </c>
      <c r="M38" s="22">
        <v>0</v>
      </c>
      <c r="N38" s="22">
        <v>0</v>
      </c>
      <c r="O38" s="23">
        <f t="shared" si="3"/>
        <v>560728000</v>
      </c>
    </row>
    <row r="39" spans="2:15" ht="16.5" customHeight="1">
      <c r="B39" s="21" t="s">
        <v>69</v>
      </c>
      <c r="C39" s="14" t="s">
        <v>1</v>
      </c>
      <c r="E39" s="3" t="s">
        <v>110</v>
      </c>
      <c r="F39" s="22">
        <v>2068663000</v>
      </c>
      <c r="G39" s="22">
        <v>324114000</v>
      </c>
      <c r="H39" s="22">
        <v>1268528000</v>
      </c>
      <c r="I39" s="22">
        <v>117317000000</v>
      </c>
      <c r="J39" s="22">
        <v>270654784000</v>
      </c>
      <c r="K39" s="22">
        <v>95956000</v>
      </c>
      <c r="L39" s="22">
        <v>6172672000</v>
      </c>
      <c r="M39" s="22">
        <v>14089660000</v>
      </c>
      <c r="N39" s="22">
        <v>7865890000</v>
      </c>
      <c r="O39" s="23">
        <f t="shared" si="3"/>
        <v>419857267000</v>
      </c>
    </row>
    <row r="40" spans="2:15" ht="16.5" customHeight="1">
      <c r="B40" s="21" t="s">
        <v>70</v>
      </c>
      <c r="C40" s="14" t="s">
        <v>1</v>
      </c>
      <c r="E40" s="3" t="s">
        <v>111</v>
      </c>
      <c r="F40" s="22">
        <v>2806024000</v>
      </c>
      <c r="G40" s="22">
        <v>476680000</v>
      </c>
      <c r="H40" s="22">
        <v>345992000</v>
      </c>
      <c r="I40" s="22">
        <v>0</v>
      </c>
      <c r="J40" s="22">
        <v>17747000</v>
      </c>
      <c r="K40" s="22">
        <v>123951000</v>
      </c>
      <c r="L40" s="22">
        <v>0</v>
      </c>
      <c r="M40" s="22">
        <v>0</v>
      </c>
      <c r="N40" s="22">
        <v>0</v>
      </c>
      <c r="O40" s="23">
        <f t="shared" si="3"/>
        <v>3770394000</v>
      </c>
    </row>
    <row r="41" spans="2:15" ht="16.5" customHeight="1">
      <c r="B41" s="21" t="s">
        <v>71</v>
      </c>
      <c r="C41" s="14" t="s">
        <v>1</v>
      </c>
      <c r="E41" s="3" t="s">
        <v>112</v>
      </c>
      <c r="F41" s="22">
        <v>275488000</v>
      </c>
      <c r="G41" s="22">
        <v>47123000</v>
      </c>
      <c r="H41" s="22">
        <v>36934000</v>
      </c>
      <c r="I41" s="22">
        <v>0</v>
      </c>
      <c r="J41" s="22">
        <v>2817000</v>
      </c>
      <c r="K41" s="22">
        <v>46545000</v>
      </c>
      <c r="L41" s="22">
        <v>0</v>
      </c>
      <c r="M41" s="22">
        <v>0</v>
      </c>
      <c r="N41" s="22">
        <v>0</v>
      </c>
      <c r="O41" s="23">
        <f t="shared" si="3"/>
        <v>408907000</v>
      </c>
    </row>
    <row r="42" spans="2:15" ht="16.5" customHeight="1">
      <c r="B42" s="21" t="s">
        <v>72</v>
      </c>
      <c r="C42" s="14" t="s">
        <v>1</v>
      </c>
      <c r="E42" s="3" t="s">
        <v>113</v>
      </c>
      <c r="F42" s="22">
        <v>81622485000</v>
      </c>
      <c r="G42" s="22">
        <v>13299983000</v>
      </c>
      <c r="H42" s="22">
        <v>10038497000</v>
      </c>
      <c r="I42" s="22">
        <v>0</v>
      </c>
      <c r="J42" s="22">
        <v>3265157000</v>
      </c>
      <c r="K42" s="22">
        <v>5558886000</v>
      </c>
      <c r="L42" s="22">
        <v>28005000</v>
      </c>
      <c r="M42" s="22">
        <v>0</v>
      </c>
      <c r="N42" s="22">
        <v>0</v>
      </c>
      <c r="O42" s="23">
        <f t="shared" si="3"/>
        <v>113813013000</v>
      </c>
    </row>
    <row r="43" spans="2:15" ht="16.5" customHeight="1">
      <c r="B43" s="21" t="s">
        <v>73</v>
      </c>
      <c r="C43" s="14" t="s">
        <v>1</v>
      </c>
      <c r="E43" s="3" t="s">
        <v>114</v>
      </c>
      <c r="F43" s="22">
        <v>21640799000</v>
      </c>
      <c r="G43" s="22">
        <v>5097237000</v>
      </c>
      <c r="H43" s="22">
        <v>13773475000</v>
      </c>
      <c r="I43" s="22">
        <v>0</v>
      </c>
      <c r="J43" s="22">
        <v>231628000</v>
      </c>
      <c r="K43" s="22">
        <v>7657304000</v>
      </c>
      <c r="L43" s="22">
        <v>36833000</v>
      </c>
      <c r="M43" s="22">
        <v>0</v>
      </c>
      <c r="N43" s="22">
        <v>0</v>
      </c>
      <c r="O43" s="23">
        <f t="shared" si="3"/>
        <v>48437276000</v>
      </c>
    </row>
    <row r="44" spans="2:15" ht="16.5" customHeight="1">
      <c r="B44" s="21" t="s">
        <v>74</v>
      </c>
      <c r="C44" s="14" t="s">
        <v>1</v>
      </c>
      <c r="E44" s="3" t="s">
        <v>115</v>
      </c>
      <c r="F44" s="22">
        <v>85117000</v>
      </c>
      <c r="G44" s="22">
        <v>13884000</v>
      </c>
      <c r="H44" s="22">
        <v>1785147000</v>
      </c>
      <c r="I44" s="22">
        <v>0</v>
      </c>
      <c r="J44" s="22">
        <v>459599000</v>
      </c>
      <c r="K44" s="22">
        <v>54119000</v>
      </c>
      <c r="L44" s="22">
        <v>378680000</v>
      </c>
      <c r="M44" s="22">
        <v>87062000</v>
      </c>
      <c r="N44" s="22">
        <v>0</v>
      </c>
      <c r="O44" s="23">
        <f t="shared" si="3"/>
        <v>2863608000</v>
      </c>
    </row>
    <row r="45" spans="2:15" ht="16.5" customHeight="1">
      <c r="B45" s="21" t="s">
        <v>75</v>
      </c>
      <c r="C45" s="14" t="s">
        <v>1</v>
      </c>
      <c r="E45" s="3" t="s">
        <v>116</v>
      </c>
      <c r="F45" s="22">
        <v>1089547000</v>
      </c>
      <c r="G45" s="22">
        <v>190194000</v>
      </c>
      <c r="H45" s="22">
        <v>332904000</v>
      </c>
      <c r="I45" s="22">
        <v>0</v>
      </c>
      <c r="J45" s="22">
        <v>2673747000</v>
      </c>
      <c r="K45" s="22">
        <v>1067901000</v>
      </c>
      <c r="L45" s="22">
        <v>277960000</v>
      </c>
      <c r="M45" s="22">
        <v>32448000</v>
      </c>
      <c r="N45" s="22">
        <v>0</v>
      </c>
      <c r="O45" s="23">
        <f t="shared" si="3"/>
        <v>5664701000</v>
      </c>
    </row>
    <row r="46" spans="2:15" ht="16.5" customHeight="1">
      <c r="B46" s="21" t="s">
        <v>76</v>
      </c>
      <c r="C46" s="14" t="s">
        <v>1</v>
      </c>
      <c r="E46" s="3" t="s">
        <v>117</v>
      </c>
      <c r="F46" s="22">
        <v>56041000</v>
      </c>
      <c r="G46" s="22">
        <v>6963000</v>
      </c>
      <c r="H46" s="22">
        <v>11565000</v>
      </c>
      <c r="I46" s="22">
        <v>0</v>
      </c>
      <c r="J46" s="22">
        <v>324000</v>
      </c>
      <c r="K46" s="22">
        <v>1956000</v>
      </c>
      <c r="L46" s="22">
        <v>0</v>
      </c>
      <c r="M46" s="22">
        <v>0</v>
      </c>
      <c r="N46" s="22">
        <v>0</v>
      </c>
      <c r="O46" s="23">
        <f t="shared" si="3"/>
        <v>76849000</v>
      </c>
    </row>
    <row r="47" spans="2:15" ht="16.5" customHeight="1">
      <c r="B47" s="21" t="s">
        <v>77</v>
      </c>
      <c r="C47" s="14" t="s">
        <v>1</v>
      </c>
      <c r="E47" s="3" t="s">
        <v>118</v>
      </c>
      <c r="F47" s="22">
        <v>3161480000</v>
      </c>
      <c r="G47" s="22">
        <v>612213000</v>
      </c>
      <c r="H47" s="22">
        <v>1330874000</v>
      </c>
      <c r="I47" s="22">
        <v>0</v>
      </c>
      <c r="J47" s="22">
        <v>97710840000</v>
      </c>
      <c r="K47" s="22">
        <v>195257000</v>
      </c>
      <c r="L47" s="22">
        <v>81137000</v>
      </c>
      <c r="M47" s="22">
        <v>0</v>
      </c>
      <c r="N47" s="22">
        <v>0</v>
      </c>
      <c r="O47" s="23">
        <f t="shared" si="3"/>
        <v>103091801000</v>
      </c>
    </row>
    <row r="48" spans="2:15" ht="16.5" customHeight="1">
      <c r="B48" s="21" t="s">
        <v>78</v>
      </c>
      <c r="C48" s="14" t="s">
        <v>1</v>
      </c>
      <c r="E48" s="3" t="s">
        <v>119</v>
      </c>
      <c r="F48" s="22">
        <v>26665000</v>
      </c>
      <c r="G48" s="22">
        <v>4084000</v>
      </c>
      <c r="H48" s="22">
        <v>3051000</v>
      </c>
      <c r="I48" s="22">
        <v>0</v>
      </c>
      <c r="J48" s="22">
        <v>172000</v>
      </c>
      <c r="K48" s="22">
        <v>2048000</v>
      </c>
      <c r="L48" s="22">
        <v>0</v>
      </c>
      <c r="M48" s="22">
        <v>0</v>
      </c>
      <c r="N48" s="22">
        <v>0</v>
      </c>
      <c r="O48" s="23">
        <f t="shared" si="3"/>
        <v>36020000</v>
      </c>
    </row>
    <row r="49" spans="2:15" ht="16.5" customHeight="1">
      <c r="B49" s="21" t="s">
        <v>79</v>
      </c>
      <c r="C49" s="14" t="s">
        <v>1</v>
      </c>
      <c r="E49" s="3" t="s">
        <v>120</v>
      </c>
      <c r="F49" s="22">
        <v>299655000</v>
      </c>
      <c r="G49" s="22">
        <v>48074000</v>
      </c>
      <c r="H49" s="22">
        <v>38495000</v>
      </c>
      <c r="I49" s="22">
        <v>0</v>
      </c>
      <c r="J49" s="22">
        <v>4572893000</v>
      </c>
      <c r="K49" s="22">
        <v>77016000</v>
      </c>
      <c r="L49" s="22">
        <v>2549586000</v>
      </c>
      <c r="M49" s="22">
        <v>199074000</v>
      </c>
      <c r="N49" s="22">
        <v>0</v>
      </c>
      <c r="O49" s="23">
        <f t="shared" si="3"/>
        <v>7784793000</v>
      </c>
    </row>
    <row r="50" spans="2:15" ht="16.5" customHeight="1">
      <c r="B50" s="21" t="s">
        <v>80</v>
      </c>
      <c r="C50" s="14" t="s">
        <v>1</v>
      </c>
      <c r="E50" s="3" t="s">
        <v>121</v>
      </c>
      <c r="F50" s="22">
        <v>1264444000</v>
      </c>
      <c r="G50" s="22">
        <v>220900000</v>
      </c>
      <c r="H50" s="22">
        <v>93052000</v>
      </c>
      <c r="I50" s="22">
        <v>0</v>
      </c>
      <c r="J50" s="22">
        <v>572867000</v>
      </c>
      <c r="K50" s="22">
        <v>177331000</v>
      </c>
      <c r="L50" s="22">
        <v>230000000</v>
      </c>
      <c r="M50" s="22">
        <v>14692000</v>
      </c>
      <c r="N50" s="22">
        <v>0</v>
      </c>
      <c r="O50" s="23">
        <f t="shared" si="3"/>
        <v>2573286000</v>
      </c>
    </row>
    <row r="51" spans="2:15" ht="16.5" customHeight="1">
      <c r="B51" s="21" t="s">
        <v>81</v>
      </c>
      <c r="C51" s="14" t="s">
        <v>1</v>
      </c>
      <c r="E51" s="3" t="s">
        <v>122</v>
      </c>
      <c r="F51" s="22">
        <v>803165000</v>
      </c>
      <c r="G51" s="22">
        <v>183909000</v>
      </c>
      <c r="H51" s="22">
        <v>22482000</v>
      </c>
      <c r="I51" s="22">
        <v>0</v>
      </c>
      <c r="J51" s="22">
        <v>5794000</v>
      </c>
      <c r="K51" s="22">
        <v>98511000</v>
      </c>
      <c r="L51" s="22">
        <v>0</v>
      </c>
      <c r="M51" s="22">
        <v>0</v>
      </c>
      <c r="N51" s="22">
        <v>0</v>
      </c>
      <c r="O51" s="23">
        <f t="shared" si="3"/>
        <v>1113861000</v>
      </c>
    </row>
    <row r="52" spans="2:15" ht="16.5" customHeight="1">
      <c r="B52" s="21" t="s">
        <v>82</v>
      </c>
      <c r="C52" s="14" t="s">
        <v>1</v>
      </c>
      <c r="E52" s="3" t="s">
        <v>123</v>
      </c>
      <c r="F52" s="22">
        <v>180622000</v>
      </c>
      <c r="G52" s="22">
        <v>31835000</v>
      </c>
      <c r="H52" s="22">
        <v>169436000</v>
      </c>
      <c r="I52" s="22">
        <v>0</v>
      </c>
      <c r="J52" s="22">
        <v>7982587000</v>
      </c>
      <c r="K52" s="22">
        <v>1205571000</v>
      </c>
      <c r="L52" s="22">
        <v>164630000</v>
      </c>
      <c r="M52" s="22">
        <v>6740000000</v>
      </c>
      <c r="N52" s="22">
        <v>0</v>
      </c>
      <c r="O52" s="23">
        <f t="shared" si="3"/>
        <v>16474681000</v>
      </c>
    </row>
    <row r="53" spans="2:15" ht="16.5" customHeight="1">
      <c r="B53" s="21" t="s">
        <v>83</v>
      </c>
      <c r="C53" s="14" t="s">
        <v>1</v>
      </c>
      <c r="E53" s="3" t="s">
        <v>124</v>
      </c>
      <c r="F53" s="22">
        <v>5234143000</v>
      </c>
      <c r="G53" s="22">
        <v>920326000</v>
      </c>
      <c r="H53" s="22">
        <v>258794000</v>
      </c>
      <c r="I53" s="22">
        <v>0</v>
      </c>
      <c r="J53" s="22">
        <v>19412925000</v>
      </c>
      <c r="K53" s="22">
        <v>593460000</v>
      </c>
      <c r="L53" s="22">
        <v>7312364000</v>
      </c>
      <c r="M53" s="22">
        <v>11766000</v>
      </c>
      <c r="N53" s="22">
        <v>0</v>
      </c>
      <c r="O53" s="23">
        <f t="shared" si="3"/>
        <v>33743778000</v>
      </c>
    </row>
    <row r="54" spans="2:15" ht="16.5" customHeight="1">
      <c r="B54" s="21" t="s">
        <v>84</v>
      </c>
      <c r="C54" s="14" t="s">
        <v>1</v>
      </c>
      <c r="E54" s="3" t="s">
        <v>125</v>
      </c>
      <c r="F54" s="22">
        <v>158297000</v>
      </c>
      <c r="G54" s="22">
        <v>36833000</v>
      </c>
      <c r="H54" s="22">
        <v>16429000</v>
      </c>
      <c r="I54" s="22">
        <v>0</v>
      </c>
      <c r="J54" s="22">
        <v>178837000</v>
      </c>
      <c r="K54" s="22">
        <v>26354000</v>
      </c>
      <c r="L54" s="22">
        <v>0</v>
      </c>
      <c r="M54" s="22">
        <v>0</v>
      </c>
      <c r="N54" s="22">
        <v>0</v>
      </c>
      <c r="O54" s="23">
        <f t="shared" si="3"/>
        <v>416750000</v>
      </c>
    </row>
    <row r="55" spans="2:15" ht="16.5" customHeight="1">
      <c r="B55" s="21" t="s">
        <v>85</v>
      </c>
      <c r="C55" s="14" t="s">
        <v>1</v>
      </c>
      <c r="E55" s="3" t="s">
        <v>126</v>
      </c>
      <c r="F55" s="22">
        <v>1328424000</v>
      </c>
      <c r="G55" s="22">
        <v>207138000</v>
      </c>
      <c r="H55" s="22">
        <v>238301000</v>
      </c>
      <c r="I55" s="22">
        <v>0</v>
      </c>
      <c r="J55" s="22">
        <v>3778161000</v>
      </c>
      <c r="K55" s="22">
        <v>140549000</v>
      </c>
      <c r="L55" s="22">
        <v>1000000</v>
      </c>
      <c r="M55" s="22">
        <v>0</v>
      </c>
      <c r="N55" s="22">
        <v>0</v>
      </c>
      <c r="O55" s="23">
        <f t="shared" si="3"/>
        <v>5693573000</v>
      </c>
    </row>
    <row r="56" spans="2:15" ht="16.5" customHeight="1">
      <c r="B56" s="21" t="s">
        <v>86</v>
      </c>
      <c r="C56" s="14" t="s">
        <v>1</v>
      </c>
      <c r="E56" s="3" t="s">
        <v>127</v>
      </c>
      <c r="F56" s="22">
        <v>219947000</v>
      </c>
      <c r="G56" s="22">
        <v>45305000</v>
      </c>
      <c r="H56" s="22">
        <v>87635000</v>
      </c>
      <c r="I56" s="22">
        <v>0</v>
      </c>
      <c r="J56" s="22">
        <v>8856949000</v>
      </c>
      <c r="K56" s="22">
        <v>8469501000</v>
      </c>
      <c r="L56" s="22">
        <v>10091589000</v>
      </c>
      <c r="M56" s="22">
        <v>0</v>
      </c>
      <c r="N56" s="22">
        <v>0</v>
      </c>
      <c r="O56" s="23">
        <f t="shared" si="3"/>
        <v>27770926000</v>
      </c>
    </row>
    <row r="57" spans="1:15" ht="19.5" customHeight="1" hidden="1">
      <c r="A57" s="12" t="s">
        <v>37</v>
      </c>
      <c r="B57" s="21" t="s">
        <v>1</v>
      </c>
      <c r="E57" s="24" t="s">
        <v>1</v>
      </c>
      <c r="F57" s="25" t="s">
        <v>1</v>
      </c>
      <c r="G57" s="25" t="s">
        <v>1</v>
      </c>
      <c r="H57" s="25" t="s">
        <v>1</v>
      </c>
      <c r="I57" s="25" t="s">
        <v>1</v>
      </c>
      <c r="J57" s="25" t="s">
        <v>1</v>
      </c>
      <c r="K57" s="25" t="s">
        <v>1</v>
      </c>
      <c r="L57" s="25" t="s">
        <v>1</v>
      </c>
      <c r="M57" s="25" t="s">
        <v>1</v>
      </c>
      <c r="N57" s="25" t="s">
        <v>1</v>
      </c>
      <c r="O57" s="26">
        <f>SUM($F$57:$N$57)</f>
        <v>0</v>
      </c>
    </row>
    <row r="58" spans="1:15" ht="12" customHeight="1">
      <c r="A58" s="27" t="s">
        <v>5</v>
      </c>
      <c r="E58" s="28" t="s">
        <v>1</v>
      </c>
      <c r="F58" s="29" t="s">
        <v>1</v>
      </c>
      <c r="G58" s="29" t="s">
        <v>1</v>
      </c>
      <c r="H58" s="29" t="s">
        <v>1</v>
      </c>
      <c r="I58" s="29" t="s">
        <v>1</v>
      </c>
      <c r="J58" s="29" t="s">
        <v>1</v>
      </c>
      <c r="K58" s="29" t="s">
        <v>1</v>
      </c>
      <c r="L58" s="29" t="s">
        <v>1</v>
      </c>
      <c r="M58" s="29" t="s">
        <v>1</v>
      </c>
      <c r="N58" s="29" t="s">
        <v>1</v>
      </c>
      <c r="O58" s="30" t="s">
        <v>1</v>
      </c>
    </row>
    <row r="59" spans="1:15" ht="22.5" customHeight="1">
      <c r="A59" s="27" t="s">
        <v>1</v>
      </c>
      <c r="B59" s="31" t="s">
        <v>38</v>
      </c>
      <c r="E59" s="4" t="s">
        <v>39</v>
      </c>
      <c r="F59" s="32">
        <v>214251407000</v>
      </c>
      <c r="G59" s="32">
        <v>37936988000</v>
      </c>
      <c r="H59" s="32">
        <v>60875170000</v>
      </c>
      <c r="I59" s="32">
        <v>117317000000</v>
      </c>
      <c r="J59" s="32">
        <v>427181585000</v>
      </c>
      <c r="K59" s="32">
        <v>34050694000</v>
      </c>
      <c r="L59" s="32">
        <v>28243199000</v>
      </c>
      <c r="M59" s="32">
        <v>21303682000</v>
      </c>
      <c r="N59" s="32">
        <v>7865890000</v>
      </c>
      <c r="O59" s="20">
        <f>SUM($F$59:$N$59)</f>
        <v>949025615000</v>
      </c>
    </row>
    <row r="60" spans="1:15" ht="22.5" customHeight="1">
      <c r="A60" s="27" t="s">
        <v>1</v>
      </c>
      <c r="B60" s="31" t="s">
        <v>40</v>
      </c>
      <c r="E60" s="4" t="s">
        <v>41</v>
      </c>
      <c r="F60" s="32">
        <v>32205359000</v>
      </c>
      <c r="G60" s="32">
        <v>5325775000</v>
      </c>
      <c r="H60" s="32">
        <v>6282492000</v>
      </c>
      <c r="I60" s="32">
        <v>0</v>
      </c>
      <c r="J60" s="32">
        <v>7955966000</v>
      </c>
      <c r="K60" s="32">
        <v>19800857000</v>
      </c>
      <c r="L60" s="32">
        <v>1755630000</v>
      </c>
      <c r="M60" s="32">
        <v>445769000</v>
      </c>
      <c r="N60" s="32">
        <v>0</v>
      </c>
      <c r="O60" s="20">
        <f>SUM($F$60:$N$60)</f>
        <v>73771848000</v>
      </c>
    </row>
    <row r="61" spans="1:15" ht="22.5" customHeight="1">
      <c r="A61" s="27" t="s">
        <v>1</v>
      </c>
      <c r="B61" s="31" t="s">
        <v>42</v>
      </c>
      <c r="E61" s="4" t="s">
        <v>43</v>
      </c>
      <c r="F61" s="32">
        <v>845780000</v>
      </c>
      <c r="G61" s="32">
        <v>112255000</v>
      </c>
      <c r="H61" s="32">
        <v>393163000</v>
      </c>
      <c r="I61" s="32">
        <v>0</v>
      </c>
      <c r="J61" s="32">
        <v>4603709000</v>
      </c>
      <c r="K61" s="32">
        <v>580475000</v>
      </c>
      <c r="L61" s="32">
        <v>1600000</v>
      </c>
      <c r="M61" s="32">
        <v>0</v>
      </c>
      <c r="N61" s="32">
        <v>0</v>
      </c>
      <c r="O61" s="20">
        <f>SUM($F$61:$N$61)</f>
        <v>6536982000</v>
      </c>
    </row>
    <row r="62" spans="1:15" ht="22.5" customHeight="1">
      <c r="A62" s="27" t="s">
        <v>5</v>
      </c>
      <c r="B62" s="31" t="s">
        <v>1</v>
      </c>
      <c r="E62" s="4" t="s">
        <v>44</v>
      </c>
      <c r="F62" s="32">
        <f aca="true" t="shared" si="4" ref="F62:N62">F61+F60+F59</f>
        <v>247302546000</v>
      </c>
      <c r="G62" s="32">
        <f t="shared" si="4"/>
        <v>43375018000</v>
      </c>
      <c r="H62" s="32">
        <f t="shared" si="4"/>
        <v>67550825000</v>
      </c>
      <c r="I62" s="32">
        <f t="shared" si="4"/>
        <v>117317000000</v>
      </c>
      <c r="J62" s="32">
        <f t="shared" si="4"/>
        <v>439741260000</v>
      </c>
      <c r="K62" s="32">
        <f t="shared" si="4"/>
        <v>54432026000</v>
      </c>
      <c r="L62" s="32">
        <f t="shared" si="4"/>
        <v>30000429000</v>
      </c>
      <c r="M62" s="32">
        <f t="shared" si="4"/>
        <v>21749451000</v>
      </c>
      <c r="N62" s="32">
        <f t="shared" si="4"/>
        <v>7865890000</v>
      </c>
      <c r="O62" s="20">
        <f>SUM($F$62:$N$62)</f>
        <v>1029334445000</v>
      </c>
    </row>
    <row r="63" spans="1:15" ht="22.5" customHeight="1">
      <c r="A63" s="7" t="s">
        <v>45</v>
      </c>
      <c r="B63" s="21" t="s">
        <v>1</v>
      </c>
      <c r="E63" s="4" t="s">
        <v>46</v>
      </c>
      <c r="F63" s="32">
        <v>0</v>
      </c>
      <c r="G63" s="32">
        <v>0</v>
      </c>
      <c r="H63" s="32">
        <v>0</v>
      </c>
      <c r="I63" s="32">
        <v>0</v>
      </c>
      <c r="J63" s="32">
        <v>43866815000</v>
      </c>
      <c r="K63" s="32">
        <v>0</v>
      </c>
      <c r="L63" s="32">
        <v>19954732000</v>
      </c>
      <c r="M63" s="32">
        <v>0</v>
      </c>
      <c r="N63" s="32">
        <v>0</v>
      </c>
      <c r="O63" s="20">
        <f>SUM($F$63:$N$63)</f>
        <v>63821547000</v>
      </c>
    </row>
    <row r="64" spans="1:15" ht="22.5" customHeight="1">
      <c r="A64" s="7" t="s">
        <v>47</v>
      </c>
      <c r="B64" s="21" t="s">
        <v>1</v>
      </c>
      <c r="E64" s="4" t="s">
        <v>48</v>
      </c>
      <c r="F64" s="32">
        <v>0</v>
      </c>
      <c r="G64" s="32">
        <v>0</v>
      </c>
      <c r="H64" s="32">
        <v>0</v>
      </c>
      <c r="I64" s="32">
        <v>0</v>
      </c>
      <c r="J64" s="32">
        <v>4537215000</v>
      </c>
      <c r="K64" s="32">
        <v>0</v>
      </c>
      <c r="L64" s="32">
        <v>0</v>
      </c>
      <c r="M64" s="32">
        <v>0</v>
      </c>
      <c r="N64" s="32">
        <v>0</v>
      </c>
      <c r="O64" s="20">
        <f>SUM($F$64:$N$64)</f>
        <v>4537215000</v>
      </c>
    </row>
    <row r="65" spans="1:15" ht="31.5" customHeight="1">
      <c r="A65" s="31" t="s">
        <v>5</v>
      </c>
      <c r="B65" s="21" t="s">
        <v>1</v>
      </c>
      <c r="E65" s="5" t="s">
        <v>49</v>
      </c>
      <c r="F65" s="32">
        <f aca="true" t="shared" si="5" ref="F65:N65">F62-(F63+F64)</f>
        <v>247302546000</v>
      </c>
      <c r="G65" s="32">
        <f t="shared" si="5"/>
        <v>43375018000</v>
      </c>
      <c r="H65" s="32">
        <f t="shared" si="5"/>
        <v>67550825000</v>
      </c>
      <c r="I65" s="32">
        <f t="shared" si="5"/>
        <v>117317000000</v>
      </c>
      <c r="J65" s="32">
        <f t="shared" si="5"/>
        <v>391337230000</v>
      </c>
      <c r="K65" s="32">
        <f t="shared" si="5"/>
        <v>54432026000</v>
      </c>
      <c r="L65" s="32">
        <f t="shared" si="5"/>
        <v>10045697000</v>
      </c>
      <c r="M65" s="32">
        <f t="shared" si="5"/>
        <v>21749451000</v>
      </c>
      <c r="N65" s="32">
        <f t="shared" si="5"/>
        <v>7865890000</v>
      </c>
      <c r="O65" s="32">
        <f>SUM($F$65:$N$65)</f>
        <v>960975683000</v>
      </c>
    </row>
    <row r="66" ht="19.5" customHeight="1">
      <c r="O66" s="33" t="s">
        <v>1</v>
      </c>
    </row>
    <row r="72" ht="15">
      <c r="O72" s="34" t="s">
        <v>1</v>
      </c>
    </row>
  </sheetData>
  <sheetProtection/>
  <mergeCells count="14">
    <mergeCell ref="E9:O9"/>
    <mergeCell ref="E10:O10"/>
    <mergeCell ref="E11:O11"/>
    <mergeCell ref="M13:M14"/>
    <mergeCell ref="N13:N14"/>
    <mergeCell ref="O13:O14"/>
    <mergeCell ref="E13:E14"/>
    <mergeCell ref="F13:F14"/>
    <mergeCell ref="G13:G14"/>
    <mergeCell ref="L13:L14"/>
    <mergeCell ref="H13:H14"/>
    <mergeCell ref="I13:I14"/>
    <mergeCell ref="J13:J14"/>
    <mergeCell ref="K13:K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zoomScalePageLayoutView="0" workbookViewId="0" topLeftCell="E9">
      <selection activeCell="E10" sqref="E10:O10"/>
    </sheetView>
  </sheetViews>
  <sheetFormatPr defaultColWidth="9.00390625" defaultRowHeight="12.75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6" width="21.00390625" style="12" customWidth="1"/>
    <col min="7" max="8" width="19.75390625" style="12" bestFit="1" customWidth="1"/>
    <col min="9" max="9" width="21.125" style="12" customWidth="1"/>
    <col min="10" max="10" width="20.75390625" style="12" bestFit="1" customWidth="1"/>
    <col min="11" max="11" width="19.75390625" style="12" customWidth="1"/>
    <col min="12" max="12" width="19.875" style="12" customWidth="1"/>
    <col min="13" max="13" width="19.75390625" style="12" customWidth="1"/>
    <col min="14" max="14" width="18.25390625" style="12" customWidth="1"/>
    <col min="15" max="15" width="23.25390625" style="12" customWidth="1"/>
    <col min="16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72</v>
      </c>
      <c r="C2" s="8" t="s">
        <v>52</v>
      </c>
      <c r="D2" s="9" t="s">
        <v>7</v>
      </c>
      <c r="E2" s="13" t="str">
        <f aca="true" t="shared" si="0" ref="E2:N2">ButceYil</f>
        <v>2019</v>
      </c>
      <c r="F2" s="13" t="str">
        <f t="shared" si="0"/>
        <v>2019</v>
      </c>
      <c r="G2" s="13" t="str">
        <f t="shared" si="0"/>
        <v>2019</v>
      </c>
      <c r="H2" s="13" t="str">
        <f t="shared" si="0"/>
        <v>2019</v>
      </c>
      <c r="I2" s="13" t="str">
        <f t="shared" si="0"/>
        <v>2019</v>
      </c>
      <c r="J2" s="13" t="str">
        <f t="shared" si="0"/>
        <v>2019</v>
      </c>
      <c r="K2" s="13" t="str">
        <f t="shared" si="0"/>
        <v>2019</v>
      </c>
      <c r="L2" s="13" t="str">
        <f t="shared" si="0"/>
        <v>2019</v>
      </c>
      <c r="M2" s="13" t="str">
        <f t="shared" si="0"/>
        <v>2019</v>
      </c>
      <c r="N2" s="13" t="str">
        <f t="shared" si="0"/>
        <v>2019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2019</v>
      </c>
      <c r="G3" s="13" t="str">
        <f t="shared" si="1"/>
        <v>2019</v>
      </c>
      <c r="H3" s="13" t="str">
        <f t="shared" si="1"/>
        <v>2019</v>
      </c>
      <c r="I3" s="13" t="str">
        <f t="shared" si="1"/>
        <v>2019</v>
      </c>
      <c r="J3" s="13" t="str">
        <f t="shared" si="1"/>
        <v>2019</v>
      </c>
      <c r="K3" s="13" t="str">
        <f t="shared" si="1"/>
        <v>2019</v>
      </c>
      <c r="L3" s="13" t="str">
        <f t="shared" si="1"/>
        <v>2019</v>
      </c>
      <c r="M3" s="13" t="str">
        <f t="shared" si="1"/>
        <v>2019</v>
      </c>
      <c r="N3" s="13" t="str">
        <f t="shared" si="1"/>
        <v>2019</v>
      </c>
      <c r="O3" s="12" t="s">
        <v>1</v>
      </c>
    </row>
    <row r="4" spans="1:15" ht="15" hidden="1">
      <c r="A4" s="1" t="s">
        <v>9</v>
      </c>
      <c r="B4" s="7" t="s">
        <v>51</v>
      </c>
      <c r="C4" s="8" t="s">
        <v>54</v>
      </c>
      <c r="D4" s="9" t="s">
        <v>10</v>
      </c>
      <c r="E4" s="14" t="s">
        <v>1</v>
      </c>
      <c r="F4" s="13" t="str">
        <f aca="true" t="shared" si="2" ref="F4:N4">Asama</f>
        <v>3</v>
      </c>
      <c r="G4" s="13" t="str">
        <f t="shared" si="2"/>
        <v>3</v>
      </c>
      <c r="H4" s="13" t="str">
        <f t="shared" si="2"/>
        <v>3</v>
      </c>
      <c r="I4" s="13" t="str">
        <f t="shared" si="2"/>
        <v>3</v>
      </c>
      <c r="J4" s="13" t="str">
        <f t="shared" si="2"/>
        <v>3</v>
      </c>
      <c r="K4" s="13" t="str">
        <f t="shared" si="2"/>
        <v>3</v>
      </c>
      <c r="L4" s="13" t="str">
        <f t="shared" si="2"/>
        <v>3</v>
      </c>
      <c r="M4" s="13" t="str">
        <f t="shared" si="2"/>
        <v>3</v>
      </c>
      <c r="N4" s="13" t="str">
        <f t="shared" si="2"/>
        <v>3</v>
      </c>
      <c r="O4" s="12" t="s">
        <v>1</v>
      </c>
    </row>
    <row r="5" spans="1:15" ht="15" hidden="1">
      <c r="A5" s="1" t="s">
        <v>11</v>
      </c>
      <c r="B5" s="15" t="s">
        <v>128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39" t="s">
        <v>130</v>
      </c>
      <c r="F9" s="39" t="s">
        <v>1</v>
      </c>
      <c r="G9" s="39" t="s">
        <v>1</v>
      </c>
      <c r="H9" s="39" t="s">
        <v>1</v>
      </c>
      <c r="I9" s="39" t="s">
        <v>1</v>
      </c>
      <c r="J9" s="39" t="s">
        <v>1</v>
      </c>
      <c r="K9" s="39" t="s">
        <v>1</v>
      </c>
      <c r="L9" s="39" t="s">
        <v>1</v>
      </c>
      <c r="M9" s="39" t="s">
        <v>1</v>
      </c>
      <c r="N9" s="39" t="s">
        <v>1</v>
      </c>
      <c r="O9" s="39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39" t="s">
        <v>131</v>
      </c>
      <c r="F10" s="39" t="s">
        <v>1</v>
      </c>
      <c r="G10" s="39" t="s">
        <v>1</v>
      </c>
      <c r="H10" s="39" t="s">
        <v>1</v>
      </c>
      <c r="I10" s="39" t="s">
        <v>1</v>
      </c>
      <c r="J10" s="39" t="s">
        <v>1</v>
      </c>
      <c r="K10" s="39" t="s">
        <v>1</v>
      </c>
      <c r="L10" s="39" t="s">
        <v>1</v>
      </c>
      <c r="M10" s="39" t="s">
        <v>1</v>
      </c>
      <c r="N10" s="39" t="s">
        <v>1</v>
      </c>
      <c r="O10" s="39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40" t="s">
        <v>24</v>
      </c>
      <c r="F11" s="40" t="s">
        <v>1</v>
      </c>
      <c r="G11" s="40" t="s">
        <v>1</v>
      </c>
      <c r="H11" s="40" t="s">
        <v>1</v>
      </c>
      <c r="I11" s="40" t="s">
        <v>1</v>
      </c>
      <c r="J11" s="40" t="s">
        <v>1</v>
      </c>
      <c r="K11" s="40" t="s">
        <v>1</v>
      </c>
      <c r="L11" s="40" t="s">
        <v>1</v>
      </c>
      <c r="M11" s="40" t="s">
        <v>1</v>
      </c>
      <c r="N11" s="40" t="s">
        <v>1</v>
      </c>
      <c r="O11" s="40" t="s">
        <v>1</v>
      </c>
    </row>
    <row r="12" spans="1:15" ht="30" customHeight="1" thickBo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5" t="s">
        <v>25</v>
      </c>
      <c r="F13" s="37" t="s">
        <v>26</v>
      </c>
      <c r="G13" s="37" t="s">
        <v>27</v>
      </c>
      <c r="H13" s="37" t="s">
        <v>28</v>
      </c>
      <c r="I13" s="37" t="s">
        <v>29</v>
      </c>
      <c r="J13" s="37" t="s">
        <v>30</v>
      </c>
      <c r="K13" s="37" t="s">
        <v>31</v>
      </c>
      <c r="L13" s="37" t="s">
        <v>32</v>
      </c>
      <c r="M13" s="37" t="s">
        <v>33</v>
      </c>
      <c r="N13" s="37" t="s">
        <v>34</v>
      </c>
      <c r="O13" s="37" t="s">
        <v>35</v>
      </c>
    </row>
    <row r="14" spans="4:15" ht="27.75" customHeight="1" thickBot="1">
      <c r="D14" s="9" t="s">
        <v>1</v>
      </c>
      <c r="E14" s="36" t="s">
        <v>1</v>
      </c>
      <c r="F14" s="38" t="s">
        <v>1</v>
      </c>
      <c r="G14" s="38" t="s">
        <v>1</v>
      </c>
      <c r="H14" s="38" t="s">
        <v>1</v>
      </c>
      <c r="I14" s="38" t="s">
        <v>1</v>
      </c>
      <c r="J14" s="38" t="s">
        <v>1</v>
      </c>
      <c r="K14" s="38" t="s">
        <v>1</v>
      </c>
      <c r="L14" s="38" t="s">
        <v>1</v>
      </c>
      <c r="M14" s="38" t="s">
        <v>1</v>
      </c>
      <c r="N14" s="38" t="s">
        <v>1</v>
      </c>
      <c r="O14" s="38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87</v>
      </c>
      <c r="F16" s="22">
        <v>306494000</v>
      </c>
      <c r="G16" s="22">
        <v>33558000</v>
      </c>
      <c r="H16" s="22">
        <v>1280750000</v>
      </c>
      <c r="I16" s="22">
        <v>0</v>
      </c>
      <c r="J16" s="22">
        <v>443460000</v>
      </c>
      <c r="K16" s="22">
        <v>773500000</v>
      </c>
      <c r="L16" s="22">
        <v>0</v>
      </c>
      <c r="M16" s="22">
        <v>0</v>
      </c>
      <c r="N16" s="22">
        <v>0</v>
      </c>
      <c r="O16" s="23">
        <f aca="true" t="shared" si="3" ref="O16:O56">N16+M16+L16+K16+J16+I16+H16+G16+F16</f>
        <v>2837762000</v>
      </c>
    </row>
    <row r="17" spans="2:15" ht="16.5" customHeight="1">
      <c r="B17" s="21" t="s">
        <v>55</v>
      </c>
      <c r="C17" s="14" t="s">
        <v>1</v>
      </c>
      <c r="E17" s="3" t="s">
        <v>88</v>
      </c>
      <c r="F17" s="22">
        <v>1285231000</v>
      </c>
      <c r="G17" s="22">
        <v>134165000</v>
      </c>
      <c r="H17" s="22">
        <v>307913000</v>
      </c>
      <c r="I17" s="22">
        <v>0</v>
      </c>
      <c r="J17" s="22">
        <v>0</v>
      </c>
      <c r="K17" s="22">
        <v>640840000</v>
      </c>
      <c r="L17" s="22">
        <v>0</v>
      </c>
      <c r="M17" s="22">
        <v>0</v>
      </c>
      <c r="N17" s="22">
        <v>0</v>
      </c>
      <c r="O17" s="23">
        <f t="shared" si="3"/>
        <v>2368149000</v>
      </c>
    </row>
    <row r="18" spans="2:15" ht="16.5" customHeight="1">
      <c r="B18" s="21" t="s">
        <v>56</v>
      </c>
      <c r="C18" s="14" t="s">
        <v>1</v>
      </c>
      <c r="E18" s="3" t="s">
        <v>89</v>
      </c>
      <c r="F18" s="22">
        <v>26004000</v>
      </c>
      <c r="G18" s="22">
        <v>4140000</v>
      </c>
      <c r="H18" s="22">
        <v>3470000</v>
      </c>
      <c r="I18" s="22">
        <v>0</v>
      </c>
      <c r="J18" s="22">
        <v>147000</v>
      </c>
      <c r="K18" s="22">
        <v>2588000</v>
      </c>
      <c r="L18" s="22">
        <v>0</v>
      </c>
      <c r="M18" s="22">
        <v>0</v>
      </c>
      <c r="N18" s="22">
        <v>0</v>
      </c>
      <c r="O18" s="23">
        <f t="shared" si="3"/>
        <v>36349000</v>
      </c>
    </row>
    <row r="19" spans="2:15" ht="16.5" customHeight="1">
      <c r="B19" s="21" t="s">
        <v>57</v>
      </c>
      <c r="C19" s="14" t="s">
        <v>1</v>
      </c>
      <c r="E19" s="3" t="s">
        <v>90</v>
      </c>
      <c r="F19" s="22">
        <v>9797280000</v>
      </c>
      <c r="G19" s="22">
        <v>1790825000</v>
      </c>
      <c r="H19" s="22">
        <v>264964000</v>
      </c>
      <c r="I19" s="22">
        <v>0</v>
      </c>
      <c r="J19" s="22">
        <v>40726000</v>
      </c>
      <c r="K19" s="22">
        <v>98261000</v>
      </c>
      <c r="L19" s="22">
        <v>0</v>
      </c>
      <c r="M19" s="22">
        <v>0</v>
      </c>
      <c r="N19" s="22">
        <v>0</v>
      </c>
      <c r="O19" s="23">
        <f t="shared" si="3"/>
        <v>11992056000</v>
      </c>
    </row>
    <row r="20" spans="2:15" ht="16.5" customHeight="1">
      <c r="B20" s="21" t="s">
        <v>58</v>
      </c>
      <c r="C20" s="14" t="s">
        <v>1</v>
      </c>
      <c r="E20" s="3" t="s">
        <v>91</v>
      </c>
      <c r="F20" s="22">
        <v>67205000</v>
      </c>
      <c r="G20" s="22">
        <v>11384000</v>
      </c>
      <c r="H20" s="22">
        <v>18533000</v>
      </c>
      <c r="I20" s="22">
        <v>0</v>
      </c>
      <c r="J20" s="22">
        <v>408000</v>
      </c>
      <c r="K20" s="22">
        <v>4800000</v>
      </c>
      <c r="L20" s="22">
        <v>0</v>
      </c>
      <c r="M20" s="22">
        <v>0</v>
      </c>
      <c r="N20" s="22">
        <v>0</v>
      </c>
      <c r="O20" s="23">
        <f t="shared" si="3"/>
        <v>102330000</v>
      </c>
    </row>
    <row r="21" spans="2:15" ht="16.5" customHeight="1">
      <c r="B21" s="21" t="s">
        <v>59</v>
      </c>
      <c r="C21" s="14" t="s">
        <v>1</v>
      </c>
      <c r="E21" s="3" t="s">
        <v>92</v>
      </c>
      <c r="F21" s="22">
        <v>88928000</v>
      </c>
      <c r="G21" s="22">
        <v>17685000</v>
      </c>
      <c r="H21" s="22">
        <v>23364000</v>
      </c>
      <c r="I21" s="22">
        <v>0</v>
      </c>
      <c r="J21" s="22">
        <v>590000</v>
      </c>
      <c r="K21" s="22">
        <v>5000000</v>
      </c>
      <c r="L21" s="22">
        <v>0</v>
      </c>
      <c r="M21" s="22">
        <v>0</v>
      </c>
      <c r="N21" s="22">
        <v>0</v>
      </c>
      <c r="O21" s="23">
        <f t="shared" si="3"/>
        <v>135567000</v>
      </c>
    </row>
    <row r="22" spans="2:15" ht="16.5" customHeight="1">
      <c r="B22" s="21" t="s">
        <v>60</v>
      </c>
      <c r="C22" s="14" t="s">
        <v>1</v>
      </c>
      <c r="E22" s="3" t="s">
        <v>93</v>
      </c>
      <c r="F22" s="22">
        <v>70600000</v>
      </c>
      <c r="G22" s="22">
        <v>10051000</v>
      </c>
      <c r="H22" s="22">
        <v>18740000</v>
      </c>
      <c r="I22" s="22">
        <v>0</v>
      </c>
      <c r="J22" s="22">
        <v>460000</v>
      </c>
      <c r="K22" s="22">
        <v>36470000</v>
      </c>
      <c r="L22" s="22">
        <v>153215000</v>
      </c>
      <c r="M22" s="22">
        <v>0</v>
      </c>
      <c r="N22" s="22">
        <v>0</v>
      </c>
      <c r="O22" s="23">
        <f t="shared" si="3"/>
        <v>289536000</v>
      </c>
    </row>
    <row r="23" spans="2:15" ht="16.5" customHeight="1">
      <c r="B23" s="21" t="s">
        <v>61</v>
      </c>
      <c r="C23" s="14" t="s">
        <v>1</v>
      </c>
      <c r="E23" s="3" t="s">
        <v>94</v>
      </c>
      <c r="F23" s="22">
        <v>71638000</v>
      </c>
      <c r="G23" s="22">
        <v>9747000</v>
      </c>
      <c r="H23" s="22">
        <v>302784000</v>
      </c>
      <c r="I23" s="22">
        <v>0</v>
      </c>
      <c r="J23" s="22">
        <v>440000</v>
      </c>
      <c r="K23" s="22">
        <v>1681000</v>
      </c>
      <c r="L23" s="22">
        <v>0</v>
      </c>
      <c r="M23" s="22">
        <v>0</v>
      </c>
      <c r="N23" s="22">
        <v>0</v>
      </c>
      <c r="O23" s="23">
        <f t="shared" si="3"/>
        <v>386290000</v>
      </c>
    </row>
    <row r="24" spans="2:15" ht="16.5" customHeight="1">
      <c r="B24" s="21" t="s">
        <v>14</v>
      </c>
      <c r="C24" s="14" t="s">
        <v>1</v>
      </c>
      <c r="E24" s="3" t="s">
        <v>95</v>
      </c>
      <c r="F24" s="22">
        <v>1032215000</v>
      </c>
      <c r="G24" s="22">
        <v>143338000</v>
      </c>
      <c r="H24" s="22">
        <v>179204000</v>
      </c>
      <c r="I24" s="22">
        <v>0</v>
      </c>
      <c r="J24" s="22">
        <v>259677000</v>
      </c>
      <c r="K24" s="22">
        <v>234349000</v>
      </c>
      <c r="L24" s="22">
        <v>1820000</v>
      </c>
      <c r="M24" s="22">
        <v>0</v>
      </c>
      <c r="N24" s="22">
        <v>0</v>
      </c>
      <c r="O24" s="23">
        <f t="shared" si="3"/>
        <v>1850603000</v>
      </c>
    </row>
    <row r="25" spans="2:15" ht="16.5" customHeight="1">
      <c r="B25" s="21" t="s">
        <v>15</v>
      </c>
      <c r="C25" s="14" t="s">
        <v>1</v>
      </c>
      <c r="E25" s="3" t="s">
        <v>96</v>
      </c>
      <c r="F25" s="22">
        <v>39241000</v>
      </c>
      <c r="G25" s="22">
        <v>4663000</v>
      </c>
      <c r="H25" s="22">
        <v>19483000</v>
      </c>
      <c r="I25" s="22">
        <v>0</v>
      </c>
      <c r="J25" s="22">
        <v>4615000</v>
      </c>
      <c r="K25" s="22">
        <v>9659000</v>
      </c>
      <c r="L25" s="22">
        <v>0</v>
      </c>
      <c r="M25" s="22">
        <v>0</v>
      </c>
      <c r="N25" s="22">
        <v>0</v>
      </c>
      <c r="O25" s="23">
        <f t="shared" si="3"/>
        <v>77661000</v>
      </c>
    </row>
    <row r="26" spans="2:15" ht="16.5" customHeight="1">
      <c r="B26" s="21" t="s">
        <v>16</v>
      </c>
      <c r="C26" s="14" t="s">
        <v>1</v>
      </c>
      <c r="E26" s="3" t="s">
        <v>97</v>
      </c>
      <c r="F26" s="22">
        <v>205412000</v>
      </c>
      <c r="G26" s="22">
        <v>28053000</v>
      </c>
      <c r="H26" s="22">
        <v>38616000</v>
      </c>
      <c r="I26" s="22">
        <v>0</v>
      </c>
      <c r="J26" s="22">
        <v>5299000</v>
      </c>
      <c r="K26" s="22">
        <v>250547000</v>
      </c>
      <c r="L26" s="22">
        <v>0</v>
      </c>
      <c r="M26" s="22">
        <v>0</v>
      </c>
      <c r="N26" s="22">
        <v>0</v>
      </c>
      <c r="O26" s="23">
        <f t="shared" si="3"/>
        <v>527927000</v>
      </c>
    </row>
    <row r="27" spans="2:15" ht="16.5" customHeight="1">
      <c r="B27" s="21" t="s">
        <v>17</v>
      </c>
      <c r="C27" s="14" t="s">
        <v>1</v>
      </c>
      <c r="E27" s="3" t="s">
        <v>98</v>
      </c>
      <c r="F27" s="22">
        <v>168222000</v>
      </c>
      <c r="G27" s="22">
        <v>21116000</v>
      </c>
      <c r="H27" s="22">
        <v>11616000</v>
      </c>
      <c r="I27" s="22">
        <v>0</v>
      </c>
      <c r="J27" s="22">
        <v>2153000</v>
      </c>
      <c r="K27" s="22">
        <v>3151000</v>
      </c>
      <c r="L27" s="22">
        <v>0</v>
      </c>
      <c r="M27" s="22">
        <v>0</v>
      </c>
      <c r="N27" s="22">
        <v>0</v>
      </c>
      <c r="O27" s="23">
        <f t="shared" si="3"/>
        <v>206258000</v>
      </c>
    </row>
    <row r="28" spans="2:15" ht="16.5" customHeight="1">
      <c r="B28" s="21" t="s">
        <v>18</v>
      </c>
      <c r="C28" s="14" t="s">
        <v>1</v>
      </c>
      <c r="E28" s="3" t="s">
        <v>99</v>
      </c>
      <c r="F28" s="22">
        <v>283597500</v>
      </c>
      <c r="G28" s="22">
        <v>36932000</v>
      </c>
      <c r="H28" s="22">
        <v>40528000</v>
      </c>
      <c r="I28" s="22">
        <v>0</v>
      </c>
      <c r="J28" s="22">
        <v>2766000</v>
      </c>
      <c r="K28" s="22">
        <v>21674000</v>
      </c>
      <c r="L28" s="22">
        <v>0</v>
      </c>
      <c r="M28" s="22">
        <v>0</v>
      </c>
      <c r="N28" s="22">
        <v>0</v>
      </c>
      <c r="O28" s="23">
        <f t="shared" si="3"/>
        <v>385497500</v>
      </c>
    </row>
    <row r="29" spans="2:15" ht="16.5" customHeight="1">
      <c r="B29" s="21" t="s">
        <v>20</v>
      </c>
      <c r="C29" s="14" t="s">
        <v>1</v>
      </c>
      <c r="E29" s="3" t="s">
        <v>100</v>
      </c>
      <c r="F29" s="22">
        <v>12717480000</v>
      </c>
      <c r="G29" s="22">
        <v>1984047000</v>
      </c>
      <c r="H29" s="22">
        <v>1865974000</v>
      </c>
      <c r="I29" s="22">
        <v>0</v>
      </c>
      <c r="J29" s="22">
        <v>484031000</v>
      </c>
      <c r="K29" s="22">
        <v>1816298000</v>
      </c>
      <c r="L29" s="22">
        <v>607340000</v>
      </c>
      <c r="M29" s="22">
        <v>0</v>
      </c>
      <c r="N29" s="22">
        <v>0</v>
      </c>
      <c r="O29" s="23">
        <f t="shared" si="3"/>
        <v>19475170000</v>
      </c>
    </row>
    <row r="30" spans="2:15" ht="16.5" customHeight="1">
      <c r="B30" s="21" t="s">
        <v>21</v>
      </c>
      <c r="C30" s="14" t="s">
        <v>1</v>
      </c>
      <c r="E30" s="3" t="s">
        <v>101</v>
      </c>
      <c r="F30" s="22">
        <v>26639468000</v>
      </c>
      <c r="G30" s="22">
        <v>4598252000</v>
      </c>
      <c r="H30" s="22">
        <v>20447859000</v>
      </c>
      <c r="I30" s="22">
        <v>0</v>
      </c>
      <c r="J30" s="22">
        <v>605187000</v>
      </c>
      <c r="K30" s="22">
        <v>175475000</v>
      </c>
      <c r="L30" s="22">
        <v>0</v>
      </c>
      <c r="M30" s="22">
        <v>0</v>
      </c>
      <c r="N30" s="22">
        <v>0</v>
      </c>
      <c r="O30" s="23">
        <f t="shared" si="3"/>
        <v>52466241000</v>
      </c>
    </row>
    <row r="31" spans="2:15" ht="16.5" customHeight="1">
      <c r="B31" s="21" t="s">
        <v>51</v>
      </c>
      <c r="C31" s="14" t="s">
        <v>1</v>
      </c>
      <c r="E31" s="3" t="s">
        <v>102</v>
      </c>
      <c r="F31" s="22">
        <v>5409373000</v>
      </c>
      <c r="G31" s="22">
        <v>1729519000</v>
      </c>
      <c r="H31" s="22">
        <v>865937000</v>
      </c>
      <c r="I31" s="22">
        <v>0</v>
      </c>
      <c r="J31" s="22">
        <v>770401000</v>
      </c>
      <c r="K31" s="22">
        <v>650562000</v>
      </c>
      <c r="L31" s="22">
        <v>191132000</v>
      </c>
      <c r="M31" s="22">
        <v>0</v>
      </c>
      <c r="N31" s="22">
        <v>0</v>
      </c>
      <c r="O31" s="23">
        <f t="shared" si="3"/>
        <v>9616924000</v>
      </c>
    </row>
    <row r="32" spans="2:15" ht="16.5" customHeight="1">
      <c r="B32" s="21" t="s">
        <v>62</v>
      </c>
      <c r="C32" s="14" t="s">
        <v>1</v>
      </c>
      <c r="E32" s="3" t="s">
        <v>103</v>
      </c>
      <c r="F32" s="22">
        <v>15994792000</v>
      </c>
      <c r="G32" s="22">
        <v>2054991000</v>
      </c>
      <c r="H32" s="22">
        <v>3830443000</v>
      </c>
      <c r="I32" s="22">
        <v>0</v>
      </c>
      <c r="J32" s="22">
        <v>6841000</v>
      </c>
      <c r="K32" s="22">
        <v>332481000</v>
      </c>
      <c r="L32" s="22">
        <v>0</v>
      </c>
      <c r="M32" s="22">
        <v>0</v>
      </c>
      <c r="N32" s="22">
        <v>0</v>
      </c>
      <c r="O32" s="23">
        <f t="shared" si="3"/>
        <v>22219548000</v>
      </c>
    </row>
    <row r="33" spans="2:15" ht="16.5" customHeight="1">
      <c r="B33" s="21" t="s">
        <v>63</v>
      </c>
      <c r="C33" s="14" t="s">
        <v>1</v>
      </c>
      <c r="E33" s="3" t="s">
        <v>104</v>
      </c>
      <c r="F33" s="22">
        <v>27062357000</v>
      </c>
      <c r="G33" s="22">
        <v>5480261000</v>
      </c>
      <c r="H33" s="22">
        <v>3989818000</v>
      </c>
      <c r="I33" s="22">
        <v>0</v>
      </c>
      <c r="J33" s="22">
        <v>10362000</v>
      </c>
      <c r="K33" s="22">
        <v>1638364000</v>
      </c>
      <c r="L33" s="22">
        <v>0</v>
      </c>
      <c r="M33" s="22">
        <v>0</v>
      </c>
      <c r="N33" s="22">
        <v>0</v>
      </c>
      <c r="O33" s="23">
        <f t="shared" si="3"/>
        <v>38181162000</v>
      </c>
    </row>
    <row r="34" spans="2:15" ht="16.5" customHeight="1">
      <c r="B34" s="21" t="s">
        <v>64</v>
      </c>
      <c r="C34" s="14" t="s">
        <v>1</v>
      </c>
      <c r="E34" s="3" t="s">
        <v>105</v>
      </c>
      <c r="F34" s="22">
        <v>520938000</v>
      </c>
      <c r="G34" s="22">
        <v>84170000</v>
      </c>
      <c r="H34" s="22">
        <v>337003000</v>
      </c>
      <c r="I34" s="22">
        <v>0</v>
      </c>
      <c r="J34" s="22">
        <v>3914000</v>
      </c>
      <c r="K34" s="22">
        <v>33069000</v>
      </c>
      <c r="L34" s="22">
        <v>0</v>
      </c>
      <c r="M34" s="22">
        <v>0</v>
      </c>
      <c r="N34" s="22">
        <v>0</v>
      </c>
      <c r="O34" s="23">
        <f t="shared" si="3"/>
        <v>979094000</v>
      </c>
    </row>
    <row r="35" spans="2:15" ht="16.5" customHeight="1">
      <c r="B35" s="21" t="s">
        <v>65</v>
      </c>
      <c r="C35" s="14" t="s">
        <v>1</v>
      </c>
      <c r="E35" s="3" t="s">
        <v>106</v>
      </c>
      <c r="F35" s="22">
        <v>516308000</v>
      </c>
      <c r="G35" s="22">
        <v>101208000</v>
      </c>
      <c r="H35" s="22">
        <v>132245000</v>
      </c>
      <c r="I35" s="22">
        <v>0</v>
      </c>
      <c r="J35" s="22">
        <v>1721963000</v>
      </c>
      <c r="K35" s="22">
        <v>47018000</v>
      </c>
      <c r="L35" s="22">
        <v>0</v>
      </c>
      <c r="M35" s="22">
        <v>0</v>
      </c>
      <c r="N35" s="22">
        <v>0</v>
      </c>
      <c r="O35" s="23">
        <f t="shared" si="3"/>
        <v>2518742000</v>
      </c>
    </row>
    <row r="36" spans="2:15" ht="16.5" customHeight="1">
      <c r="B36" s="21" t="s">
        <v>66</v>
      </c>
      <c r="C36" s="14" t="s">
        <v>1</v>
      </c>
      <c r="E36" s="3" t="s">
        <v>107</v>
      </c>
      <c r="F36" s="22">
        <v>450115000</v>
      </c>
      <c r="G36" s="22">
        <v>73660000</v>
      </c>
      <c r="H36" s="22">
        <v>101233000</v>
      </c>
      <c r="I36" s="22">
        <v>0</v>
      </c>
      <c r="J36" s="22">
        <v>534055000</v>
      </c>
      <c r="K36" s="22">
        <v>302722000</v>
      </c>
      <c r="L36" s="22">
        <v>2129000</v>
      </c>
      <c r="M36" s="22">
        <v>143549000</v>
      </c>
      <c r="N36" s="22">
        <v>0</v>
      </c>
      <c r="O36" s="23">
        <f t="shared" si="3"/>
        <v>1607463000</v>
      </c>
    </row>
    <row r="37" spans="2:15" ht="16.5" customHeight="1">
      <c r="B37" s="21" t="s">
        <v>67</v>
      </c>
      <c r="C37" s="14" t="s">
        <v>1</v>
      </c>
      <c r="E37" s="3" t="s">
        <v>108</v>
      </c>
      <c r="F37" s="22">
        <v>1947922000</v>
      </c>
      <c r="G37" s="22">
        <v>141259000</v>
      </c>
      <c r="H37" s="22">
        <v>591786000</v>
      </c>
      <c r="I37" s="22">
        <v>0</v>
      </c>
      <c r="J37" s="22">
        <v>1589530000</v>
      </c>
      <c r="K37" s="22">
        <v>535736000</v>
      </c>
      <c r="L37" s="22">
        <v>0</v>
      </c>
      <c r="M37" s="22">
        <v>651000</v>
      </c>
      <c r="N37" s="22">
        <v>0</v>
      </c>
      <c r="O37" s="23">
        <f t="shared" si="3"/>
        <v>4806884000</v>
      </c>
    </row>
    <row r="38" spans="2:15" ht="16.5" customHeight="1">
      <c r="B38" s="21" t="s">
        <v>68</v>
      </c>
      <c r="C38" s="14" t="s">
        <v>1</v>
      </c>
      <c r="E38" s="3" t="s">
        <v>109</v>
      </c>
      <c r="F38" s="22">
        <v>46823000</v>
      </c>
      <c r="G38" s="22">
        <v>5995000</v>
      </c>
      <c r="H38" s="22">
        <v>24522000</v>
      </c>
      <c r="I38" s="22">
        <v>0</v>
      </c>
      <c r="J38" s="22">
        <v>541652000</v>
      </c>
      <c r="K38" s="22">
        <v>2582000</v>
      </c>
      <c r="L38" s="22">
        <v>5654000</v>
      </c>
      <c r="M38" s="22">
        <v>0</v>
      </c>
      <c r="N38" s="22">
        <v>0</v>
      </c>
      <c r="O38" s="23">
        <f t="shared" si="3"/>
        <v>627228000</v>
      </c>
    </row>
    <row r="39" spans="2:15" ht="16.5" customHeight="1">
      <c r="B39" s="21" t="s">
        <v>69</v>
      </c>
      <c r="C39" s="14" t="s">
        <v>1</v>
      </c>
      <c r="E39" s="3" t="s">
        <v>110</v>
      </c>
      <c r="F39" s="22">
        <v>2353365000</v>
      </c>
      <c r="G39" s="22">
        <v>368470000</v>
      </c>
      <c r="H39" s="22">
        <v>1422864000</v>
      </c>
      <c r="I39" s="22">
        <v>147702000000</v>
      </c>
      <c r="J39" s="22">
        <v>310116536000</v>
      </c>
      <c r="K39" s="22">
        <v>99856000</v>
      </c>
      <c r="L39" s="22">
        <v>6480235000</v>
      </c>
      <c r="M39" s="22">
        <v>13464044000</v>
      </c>
      <c r="N39" s="22">
        <v>7763543000</v>
      </c>
      <c r="O39" s="23">
        <f t="shared" si="3"/>
        <v>489770913000</v>
      </c>
    </row>
    <row r="40" spans="2:15" ht="16.5" customHeight="1">
      <c r="B40" s="21" t="s">
        <v>70</v>
      </c>
      <c r="C40" s="14" t="s">
        <v>1</v>
      </c>
      <c r="E40" s="3" t="s">
        <v>111</v>
      </c>
      <c r="F40" s="22">
        <v>3195501000</v>
      </c>
      <c r="G40" s="22">
        <v>542732000</v>
      </c>
      <c r="H40" s="22">
        <v>386819000</v>
      </c>
      <c r="I40" s="22">
        <v>0</v>
      </c>
      <c r="J40" s="22">
        <v>19830000</v>
      </c>
      <c r="K40" s="22">
        <v>127951000</v>
      </c>
      <c r="L40" s="22">
        <v>0</v>
      </c>
      <c r="M40" s="22">
        <v>0</v>
      </c>
      <c r="N40" s="22">
        <v>0</v>
      </c>
      <c r="O40" s="23">
        <f t="shared" si="3"/>
        <v>4272833000</v>
      </c>
    </row>
    <row r="41" spans="2:15" ht="16.5" customHeight="1">
      <c r="B41" s="21" t="s">
        <v>71</v>
      </c>
      <c r="C41" s="14" t="s">
        <v>1</v>
      </c>
      <c r="E41" s="3" t="s">
        <v>112</v>
      </c>
      <c r="F41" s="22">
        <v>313396000</v>
      </c>
      <c r="G41" s="22">
        <v>53580000</v>
      </c>
      <c r="H41" s="22">
        <v>41292000</v>
      </c>
      <c r="I41" s="22">
        <v>0</v>
      </c>
      <c r="J41" s="22">
        <v>3145000</v>
      </c>
      <c r="K41" s="22">
        <v>46545000</v>
      </c>
      <c r="L41" s="22">
        <v>0</v>
      </c>
      <c r="M41" s="22">
        <v>0</v>
      </c>
      <c r="N41" s="22">
        <v>0</v>
      </c>
      <c r="O41" s="23">
        <f t="shared" si="3"/>
        <v>457958000</v>
      </c>
    </row>
    <row r="42" spans="2:15" ht="16.5" customHeight="1">
      <c r="B42" s="21" t="s">
        <v>72</v>
      </c>
      <c r="C42" s="14" t="s">
        <v>1</v>
      </c>
      <c r="E42" s="3" t="s">
        <v>113</v>
      </c>
      <c r="F42" s="22">
        <v>94636569500</v>
      </c>
      <c r="G42" s="22">
        <v>15629170000</v>
      </c>
      <c r="H42" s="22">
        <v>10933746000</v>
      </c>
      <c r="I42" s="22">
        <v>0</v>
      </c>
      <c r="J42" s="22">
        <v>3677241000</v>
      </c>
      <c r="K42" s="22">
        <v>5562886000</v>
      </c>
      <c r="L42" s="22">
        <v>30005000</v>
      </c>
      <c r="M42" s="22">
        <v>0</v>
      </c>
      <c r="N42" s="22">
        <v>0</v>
      </c>
      <c r="O42" s="23">
        <f t="shared" si="3"/>
        <v>130469617500</v>
      </c>
    </row>
    <row r="43" spans="2:15" ht="16.5" customHeight="1">
      <c r="B43" s="21" t="s">
        <v>73</v>
      </c>
      <c r="C43" s="14" t="s">
        <v>1</v>
      </c>
      <c r="E43" s="3" t="s">
        <v>114</v>
      </c>
      <c r="F43" s="22">
        <v>24622687000</v>
      </c>
      <c r="G43" s="22">
        <v>5816979000</v>
      </c>
      <c r="H43" s="22">
        <v>19167761000</v>
      </c>
      <c r="I43" s="22">
        <v>0</v>
      </c>
      <c r="J43" s="22">
        <v>258231000</v>
      </c>
      <c r="K43" s="22">
        <v>11561304000</v>
      </c>
      <c r="L43" s="22">
        <v>39315000</v>
      </c>
      <c r="M43" s="22">
        <v>0</v>
      </c>
      <c r="N43" s="22">
        <v>0</v>
      </c>
      <c r="O43" s="23">
        <f t="shared" si="3"/>
        <v>61466277000</v>
      </c>
    </row>
    <row r="44" spans="2:15" ht="16.5" customHeight="1">
      <c r="B44" s="21" t="s">
        <v>74</v>
      </c>
      <c r="C44" s="14" t="s">
        <v>1</v>
      </c>
      <c r="E44" s="3" t="s">
        <v>115</v>
      </c>
      <c r="F44" s="22">
        <v>96533000</v>
      </c>
      <c r="G44" s="22">
        <v>15729000</v>
      </c>
      <c r="H44" s="22">
        <v>2067156000</v>
      </c>
      <c r="I44" s="22">
        <v>0</v>
      </c>
      <c r="J44" s="22">
        <v>512614000</v>
      </c>
      <c r="K44" s="22">
        <v>54119000</v>
      </c>
      <c r="L44" s="22">
        <v>375286000</v>
      </c>
      <c r="M44" s="22">
        <v>97335000</v>
      </c>
      <c r="N44" s="22">
        <v>0</v>
      </c>
      <c r="O44" s="23">
        <f t="shared" si="3"/>
        <v>3218772000</v>
      </c>
    </row>
    <row r="45" spans="2:15" ht="16.5" customHeight="1">
      <c r="B45" s="21" t="s">
        <v>75</v>
      </c>
      <c r="C45" s="14" t="s">
        <v>1</v>
      </c>
      <c r="E45" s="3" t="s">
        <v>116</v>
      </c>
      <c r="F45" s="22">
        <v>1238176000</v>
      </c>
      <c r="G45" s="22">
        <v>215989000</v>
      </c>
      <c r="H45" s="22">
        <v>372183000</v>
      </c>
      <c r="I45" s="22">
        <v>0</v>
      </c>
      <c r="J45" s="22">
        <v>1928769000</v>
      </c>
      <c r="K45" s="22">
        <v>1071901000</v>
      </c>
      <c r="L45" s="22">
        <v>309557000</v>
      </c>
      <c r="M45" s="22">
        <v>36277000</v>
      </c>
      <c r="N45" s="22">
        <v>0</v>
      </c>
      <c r="O45" s="23">
        <f t="shared" si="3"/>
        <v>5172852000</v>
      </c>
    </row>
    <row r="46" spans="2:15" ht="16.5" customHeight="1">
      <c r="B46" s="21" t="s">
        <v>76</v>
      </c>
      <c r="C46" s="14" t="s">
        <v>1</v>
      </c>
      <c r="E46" s="3" t="s">
        <v>117</v>
      </c>
      <c r="F46" s="22">
        <v>63775000</v>
      </c>
      <c r="G46" s="22">
        <v>7916000</v>
      </c>
      <c r="H46" s="22">
        <v>12928000</v>
      </c>
      <c r="I46" s="22">
        <v>0</v>
      </c>
      <c r="J46" s="22">
        <v>360000</v>
      </c>
      <c r="K46" s="22">
        <v>1956000</v>
      </c>
      <c r="L46" s="22">
        <v>0</v>
      </c>
      <c r="M46" s="22">
        <v>0</v>
      </c>
      <c r="N46" s="22">
        <v>0</v>
      </c>
      <c r="O46" s="23">
        <f t="shared" si="3"/>
        <v>86935000</v>
      </c>
    </row>
    <row r="47" spans="2:15" ht="16.5" customHeight="1">
      <c r="B47" s="21" t="s">
        <v>77</v>
      </c>
      <c r="C47" s="14" t="s">
        <v>1</v>
      </c>
      <c r="E47" s="3" t="s">
        <v>118</v>
      </c>
      <c r="F47" s="22">
        <v>3526677000</v>
      </c>
      <c r="G47" s="22">
        <v>678706000</v>
      </c>
      <c r="H47" s="22">
        <v>1491299000</v>
      </c>
      <c r="I47" s="22">
        <v>0</v>
      </c>
      <c r="J47" s="22">
        <v>117537520000</v>
      </c>
      <c r="K47" s="22">
        <v>201305000</v>
      </c>
      <c r="L47" s="22">
        <v>91570000</v>
      </c>
      <c r="M47" s="22">
        <v>0</v>
      </c>
      <c r="N47" s="22">
        <v>0</v>
      </c>
      <c r="O47" s="23">
        <f t="shared" si="3"/>
        <v>123527077000</v>
      </c>
    </row>
    <row r="48" spans="2:15" ht="16.5" customHeight="1">
      <c r="B48" s="21" t="s">
        <v>78</v>
      </c>
      <c r="C48" s="14" t="s">
        <v>1</v>
      </c>
      <c r="E48" s="3" t="s">
        <v>119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3">
        <f t="shared" si="3"/>
        <v>0</v>
      </c>
    </row>
    <row r="49" spans="2:15" ht="16.5" customHeight="1">
      <c r="B49" s="21" t="s">
        <v>79</v>
      </c>
      <c r="C49" s="14" t="s">
        <v>1</v>
      </c>
      <c r="E49" s="3" t="s">
        <v>120</v>
      </c>
      <c r="F49" s="22">
        <v>340911000</v>
      </c>
      <c r="G49" s="22">
        <v>54659000</v>
      </c>
      <c r="H49" s="22">
        <v>43037000</v>
      </c>
      <c r="I49" s="22">
        <v>0</v>
      </c>
      <c r="J49" s="22">
        <v>4469916000</v>
      </c>
      <c r="K49" s="22">
        <v>77656000</v>
      </c>
      <c r="L49" s="22">
        <v>2634374000</v>
      </c>
      <c r="M49" s="22">
        <v>199074000</v>
      </c>
      <c r="N49" s="22">
        <v>0</v>
      </c>
      <c r="O49" s="23">
        <f t="shared" si="3"/>
        <v>7819627000</v>
      </c>
    </row>
    <row r="50" spans="2:15" ht="16.5" customHeight="1">
      <c r="B50" s="21" t="s">
        <v>80</v>
      </c>
      <c r="C50" s="14" t="s">
        <v>1</v>
      </c>
      <c r="E50" s="3" t="s">
        <v>121</v>
      </c>
      <c r="F50" s="22">
        <v>1435887000</v>
      </c>
      <c r="G50" s="22">
        <v>250646000</v>
      </c>
      <c r="H50" s="22">
        <v>104032000</v>
      </c>
      <c r="I50" s="22">
        <v>0</v>
      </c>
      <c r="J50" s="22">
        <v>592656000</v>
      </c>
      <c r="K50" s="22">
        <v>181331000</v>
      </c>
      <c r="L50" s="22">
        <v>257972000</v>
      </c>
      <c r="M50" s="22">
        <v>14692000</v>
      </c>
      <c r="N50" s="22">
        <v>0</v>
      </c>
      <c r="O50" s="23">
        <f t="shared" si="3"/>
        <v>2837216000</v>
      </c>
    </row>
    <row r="51" spans="2:15" ht="16.5" customHeight="1">
      <c r="B51" s="21" t="s">
        <v>81</v>
      </c>
      <c r="C51" s="14" t="s">
        <v>1</v>
      </c>
      <c r="E51" s="3" t="s">
        <v>122</v>
      </c>
      <c r="F51" s="22">
        <v>914822000</v>
      </c>
      <c r="G51" s="22">
        <v>209483000</v>
      </c>
      <c r="H51" s="22">
        <v>25135000</v>
      </c>
      <c r="I51" s="22">
        <v>0</v>
      </c>
      <c r="J51" s="22">
        <v>6478000</v>
      </c>
      <c r="K51" s="22">
        <v>98511000</v>
      </c>
      <c r="L51" s="22">
        <v>0</v>
      </c>
      <c r="M51" s="22">
        <v>0</v>
      </c>
      <c r="N51" s="22">
        <v>0</v>
      </c>
      <c r="O51" s="23">
        <f t="shared" si="3"/>
        <v>1254429000</v>
      </c>
    </row>
    <row r="52" spans="2:15" ht="16.5" customHeight="1">
      <c r="B52" s="21" t="s">
        <v>82</v>
      </c>
      <c r="C52" s="14" t="s">
        <v>1</v>
      </c>
      <c r="E52" s="3" t="s">
        <v>123</v>
      </c>
      <c r="F52" s="22">
        <v>205654000</v>
      </c>
      <c r="G52" s="22">
        <v>36237000</v>
      </c>
      <c r="H52" s="22">
        <v>189429000</v>
      </c>
      <c r="I52" s="22">
        <v>0</v>
      </c>
      <c r="J52" s="22">
        <v>9735766000</v>
      </c>
      <c r="K52" s="22">
        <v>1209571000</v>
      </c>
      <c r="L52" s="22">
        <v>166511000</v>
      </c>
      <c r="M52" s="22">
        <v>8435000000</v>
      </c>
      <c r="N52" s="22">
        <v>0</v>
      </c>
      <c r="O52" s="23">
        <f t="shared" si="3"/>
        <v>19978168000</v>
      </c>
    </row>
    <row r="53" spans="2:15" ht="16.5" customHeight="1">
      <c r="B53" s="21" t="s">
        <v>83</v>
      </c>
      <c r="C53" s="14" t="s">
        <v>1</v>
      </c>
      <c r="E53" s="3" t="s">
        <v>124</v>
      </c>
      <c r="F53" s="22">
        <v>5953438000</v>
      </c>
      <c r="G53" s="22">
        <v>1046497000</v>
      </c>
      <c r="H53" s="22">
        <v>289331000</v>
      </c>
      <c r="I53" s="22">
        <v>0</v>
      </c>
      <c r="J53" s="22">
        <v>21741365000</v>
      </c>
      <c r="K53" s="22">
        <v>597460000</v>
      </c>
      <c r="L53" s="22">
        <v>7387781000</v>
      </c>
      <c r="M53" s="22">
        <v>11766000</v>
      </c>
      <c r="N53" s="22">
        <v>0</v>
      </c>
      <c r="O53" s="23">
        <f t="shared" si="3"/>
        <v>37027638000</v>
      </c>
    </row>
    <row r="54" spans="2:15" ht="16.5" customHeight="1">
      <c r="B54" s="21" t="s">
        <v>84</v>
      </c>
      <c r="C54" s="14" t="s">
        <v>1</v>
      </c>
      <c r="E54" s="3" t="s">
        <v>125</v>
      </c>
      <c r="F54" s="22">
        <v>179835000</v>
      </c>
      <c r="G54" s="22">
        <v>41852000</v>
      </c>
      <c r="H54" s="22">
        <v>18368000</v>
      </c>
      <c r="I54" s="22">
        <v>0</v>
      </c>
      <c r="J54" s="22">
        <v>191674000</v>
      </c>
      <c r="K54" s="22">
        <v>26354000</v>
      </c>
      <c r="L54" s="22">
        <v>0</v>
      </c>
      <c r="M54" s="22">
        <v>0</v>
      </c>
      <c r="N54" s="22">
        <v>0</v>
      </c>
      <c r="O54" s="23">
        <f t="shared" si="3"/>
        <v>458083000</v>
      </c>
    </row>
    <row r="55" spans="2:15" ht="16.5" customHeight="1">
      <c r="B55" s="21" t="s">
        <v>85</v>
      </c>
      <c r="C55" s="14" t="s">
        <v>1</v>
      </c>
      <c r="E55" s="3" t="s">
        <v>126</v>
      </c>
      <c r="F55" s="22">
        <v>1512351000</v>
      </c>
      <c r="G55" s="22">
        <v>235718000</v>
      </c>
      <c r="H55" s="22">
        <v>266366000</v>
      </c>
      <c r="I55" s="22">
        <v>0</v>
      </c>
      <c r="J55" s="22">
        <v>4223745000</v>
      </c>
      <c r="K55" s="22">
        <v>144549000</v>
      </c>
      <c r="L55" s="22">
        <v>1000000</v>
      </c>
      <c r="M55" s="22">
        <v>0</v>
      </c>
      <c r="N55" s="22">
        <v>0</v>
      </c>
      <c r="O55" s="23">
        <f t="shared" si="3"/>
        <v>6383729000</v>
      </c>
    </row>
    <row r="56" spans="2:15" ht="16.5" customHeight="1" thickBot="1">
      <c r="B56" s="21" t="s">
        <v>86</v>
      </c>
      <c r="C56" s="14" t="s">
        <v>1</v>
      </c>
      <c r="E56" s="3" t="s">
        <v>127</v>
      </c>
      <c r="F56" s="22">
        <v>249618000</v>
      </c>
      <c r="G56" s="22">
        <v>51408000</v>
      </c>
      <c r="H56" s="22">
        <v>97976000</v>
      </c>
      <c r="I56" s="22">
        <v>0</v>
      </c>
      <c r="J56" s="22">
        <v>11996692000</v>
      </c>
      <c r="K56" s="22">
        <v>8473501000</v>
      </c>
      <c r="L56" s="22">
        <v>10314708000</v>
      </c>
      <c r="M56" s="22">
        <v>0</v>
      </c>
      <c r="N56" s="22">
        <v>0</v>
      </c>
      <c r="O56" s="23">
        <f t="shared" si="3"/>
        <v>31183903000</v>
      </c>
    </row>
    <row r="57" spans="1:15" ht="19.5" customHeight="1" hidden="1">
      <c r="A57" s="12" t="s">
        <v>37</v>
      </c>
      <c r="B57" s="21" t="s">
        <v>1</v>
      </c>
      <c r="E57" s="24" t="s">
        <v>1</v>
      </c>
      <c r="F57" s="25" t="s">
        <v>1</v>
      </c>
      <c r="G57" s="25" t="s">
        <v>1</v>
      </c>
      <c r="H57" s="25" t="s">
        <v>1</v>
      </c>
      <c r="I57" s="25" t="s">
        <v>1</v>
      </c>
      <c r="J57" s="25" t="s">
        <v>1</v>
      </c>
      <c r="K57" s="25" t="s">
        <v>1</v>
      </c>
      <c r="L57" s="25" t="s">
        <v>1</v>
      </c>
      <c r="M57" s="25" t="s">
        <v>1</v>
      </c>
      <c r="N57" s="25" t="s">
        <v>1</v>
      </c>
      <c r="O57" s="26">
        <f>SUM($F$57:$N$57)</f>
        <v>0</v>
      </c>
    </row>
    <row r="58" spans="1:15" ht="12" customHeight="1" thickBot="1">
      <c r="A58" s="27" t="s">
        <v>5</v>
      </c>
      <c r="E58" s="28" t="s">
        <v>1</v>
      </c>
      <c r="F58" s="29" t="s">
        <v>1</v>
      </c>
      <c r="G58" s="29" t="s">
        <v>1</v>
      </c>
      <c r="H58" s="29" t="s">
        <v>1</v>
      </c>
      <c r="I58" s="29" t="s">
        <v>1</v>
      </c>
      <c r="J58" s="29" t="s">
        <v>1</v>
      </c>
      <c r="K58" s="29" t="s">
        <v>1</v>
      </c>
      <c r="L58" s="29" t="s">
        <v>1</v>
      </c>
      <c r="M58" s="29" t="s">
        <v>1</v>
      </c>
      <c r="N58" s="29" t="s">
        <v>1</v>
      </c>
      <c r="O58" s="30" t="s">
        <v>1</v>
      </c>
    </row>
    <row r="59" spans="1:15" ht="22.5" customHeight="1" thickBot="1">
      <c r="A59" s="27" t="s">
        <v>1</v>
      </c>
      <c r="B59" s="31" t="s">
        <v>38</v>
      </c>
      <c r="E59" s="4" t="s">
        <v>39</v>
      </c>
      <c r="F59" s="32">
        <v>245586839000</v>
      </c>
      <c r="G59" s="32">
        <v>43754790000</v>
      </c>
      <c r="H59" s="32">
        <v>71626507000</v>
      </c>
      <c r="I59" s="32">
        <v>147702000000</v>
      </c>
      <c r="J59" s="32">
        <v>494041215000</v>
      </c>
      <c r="K59" s="32">
        <v>37153583000</v>
      </c>
      <c r="L59" s="32">
        <v>29049604000</v>
      </c>
      <c r="M59" s="32">
        <v>22402388000</v>
      </c>
      <c r="N59" s="32">
        <v>7763543000</v>
      </c>
      <c r="O59" s="20">
        <f>SUM($F$59:$N$59)</f>
        <v>1099080469000</v>
      </c>
    </row>
    <row r="60" spans="1:15" ht="22.5" customHeight="1" thickBot="1">
      <c r="A60" s="27" t="s">
        <v>1</v>
      </c>
      <c r="B60" s="31" t="s">
        <v>40</v>
      </c>
      <c r="E60" s="4" t="s">
        <v>41</v>
      </c>
      <c r="F60" s="32">
        <v>36642409000</v>
      </c>
      <c r="G60" s="32">
        <v>6033139000</v>
      </c>
      <c r="H60" s="32">
        <v>7023885000</v>
      </c>
      <c r="I60" s="32">
        <v>0</v>
      </c>
      <c r="J60" s="32">
        <v>10426460000</v>
      </c>
      <c r="K60" s="32">
        <v>19816857000</v>
      </c>
      <c r="L60" s="32">
        <v>1844224000</v>
      </c>
      <c r="M60" s="32">
        <v>498369000</v>
      </c>
      <c r="N60" s="32">
        <v>0</v>
      </c>
      <c r="O60" s="20">
        <f>SUM($F$60:$N$60)</f>
        <v>82285343000</v>
      </c>
    </row>
    <row r="61" spans="1:15" ht="22.5" customHeight="1" thickBot="1">
      <c r="A61" s="27" t="s">
        <v>1</v>
      </c>
      <c r="B61" s="31" t="s">
        <v>42</v>
      </c>
      <c r="E61" s="4" t="s">
        <v>43</v>
      </c>
      <c r="F61" s="32">
        <v>917841000</v>
      </c>
      <c r="G61" s="32">
        <v>121573000</v>
      </c>
      <c r="H61" s="32">
        <v>431282000</v>
      </c>
      <c r="I61" s="32">
        <v>0</v>
      </c>
      <c r="J61" s="32">
        <v>5285113000</v>
      </c>
      <c r="K61" s="32">
        <v>601760000</v>
      </c>
      <c r="L61" s="32">
        <v>1600000</v>
      </c>
      <c r="M61" s="32">
        <v>0</v>
      </c>
      <c r="N61" s="32">
        <v>0</v>
      </c>
      <c r="O61" s="20">
        <f>SUM($F$61:$N$61)</f>
        <v>7359169000</v>
      </c>
    </row>
    <row r="62" spans="1:15" ht="22.5" customHeight="1" thickBot="1">
      <c r="A62" s="27" t="s">
        <v>5</v>
      </c>
      <c r="B62" s="31" t="s">
        <v>1</v>
      </c>
      <c r="E62" s="4" t="s">
        <v>44</v>
      </c>
      <c r="F62" s="32">
        <f aca="true" t="shared" si="4" ref="F62:N62">F61+F60+F59</f>
        <v>283147089000</v>
      </c>
      <c r="G62" s="32">
        <f t="shared" si="4"/>
        <v>49909502000</v>
      </c>
      <c r="H62" s="32">
        <f t="shared" si="4"/>
        <v>79081674000</v>
      </c>
      <c r="I62" s="32">
        <f t="shared" si="4"/>
        <v>147702000000</v>
      </c>
      <c r="J62" s="32">
        <f t="shared" si="4"/>
        <v>509752788000</v>
      </c>
      <c r="K62" s="32">
        <f t="shared" si="4"/>
        <v>57572200000</v>
      </c>
      <c r="L62" s="32">
        <f t="shared" si="4"/>
        <v>30895428000</v>
      </c>
      <c r="M62" s="32">
        <f t="shared" si="4"/>
        <v>22900757000</v>
      </c>
      <c r="N62" s="32">
        <f t="shared" si="4"/>
        <v>7763543000</v>
      </c>
      <c r="O62" s="20">
        <f>SUM($F$62:$N$62)</f>
        <v>1188724981000</v>
      </c>
    </row>
    <row r="63" spans="1:15" ht="22.5" customHeight="1" thickBot="1">
      <c r="A63" s="7" t="s">
        <v>45</v>
      </c>
      <c r="B63" s="21" t="s">
        <v>1</v>
      </c>
      <c r="E63" s="4" t="s">
        <v>46</v>
      </c>
      <c r="F63" s="32">
        <v>0</v>
      </c>
      <c r="G63" s="32">
        <v>0</v>
      </c>
      <c r="H63" s="32">
        <v>0</v>
      </c>
      <c r="I63" s="32">
        <v>0</v>
      </c>
      <c r="J63" s="32">
        <v>50959419000</v>
      </c>
      <c r="K63" s="32">
        <v>0</v>
      </c>
      <c r="L63" s="32">
        <v>20142635000</v>
      </c>
      <c r="M63" s="32">
        <v>0</v>
      </c>
      <c r="N63" s="32">
        <v>0</v>
      </c>
      <c r="O63" s="20">
        <f>SUM($F$63:$N$63)</f>
        <v>71102054000</v>
      </c>
    </row>
    <row r="64" spans="1:15" ht="22.5" customHeight="1" thickBot="1">
      <c r="A64" s="7" t="s">
        <v>47</v>
      </c>
      <c r="B64" s="21" t="s">
        <v>1</v>
      </c>
      <c r="E64" s="4" t="s">
        <v>48</v>
      </c>
      <c r="F64" s="32">
        <v>0</v>
      </c>
      <c r="G64" s="32">
        <v>0</v>
      </c>
      <c r="H64" s="32">
        <v>0</v>
      </c>
      <c r="I64" s="32">
        <v>0</v>
      </c>
      <c r="J64" s="32">
        <v>5210193000</v>
      </c>
      <c r="K64" s="32">
        <v>0</v>
      </c>
      <c r="L64" s="32">
        <v>0</v>
      </c>
      <c r="M64" s="32">
        <v>0</v>
      </c>
      <c r="N64" s="32">
        <v>0</v>
      </c>
      <c r="O64" s="20">
        <f>SUM($F$64:$N$64)</f>
        <v>5210193000</v>
      </c>
    </row>
    <row r="65" spans="1:15" ht="31.5" customHeight="1" thickBot="1">
      <c r="A65" s="31" t="s">
        <v>5</v>
      </c>
      <c r="B65" s="21" t="s">
        <v>1</v>
      </c>
      <c r="E65" s="5" t="s">
        <v>49</v>
      </c>
      <c r="F65" s="32">
        <f aca="true" t="shared" si="5" ref="F65:N65">F62-(F63+F64)</f>
        <v>283147089000</v>
      </c>
      <c r="G65" s="32">
        <f t="shared" si="5"/>
        <v>49909502000</v>
      </c>
      <c r="H65" s="32">
        <f t="shared" si="5"/>
        <v>79081674000</v>
      </c>
      <c r="I65" s="32">
        <f t="shared" si="5"/>
        <v>147702000000</v>
      </c>
      <c r="J65" s="32">
        <f t="shared" si="5"/>
        <v>453583176000</v>
      </c>
      <c r="K65" s="32">
        <f t="shared" si="5"/>
        <v>57572200000</v>
      </c>
      <c r="L65" s="32">
        <f t="shared" si="5"/>
        <v>10752793000</v>
      </c>
      <c r="M65" s="32">
        <f t="shared" si="5"/>
        <v>22900757000</v>
      </c>
      <c r="N65" s="32">
        <f t="shared" si="5"/>
        <v>7763543000</v>
      </c>
      <c r="O65" s="32">
        <f>SUM($F$65:$N$65)</f>
        <v>1112412734000</v>
      </c>
    </row>
    <row r="66" ht="19.5" customHeight="1">
      <c r="O66" s="33" t="s">
        <v>1</v>
      </c>
    </row>
    <row r="67" ht="15" customHeight="1"/>
    <row r="68" ht="15" customHeight="1"/>
    <row r="69" ht="15" customHeight="1"/>
    <row r="70" ht="15" customHeight="1"/>
    <row r="71" ht="15" customHeight="1"/>
    <row r="72" ht="15">
      <c r="O72" s="34" t="s">
        <v>1</v>
      </c>
    </row>
  </sheetData>
  <sheetProtection/>
  <mergeCells count="14"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</mergeCells>
  <printOptions horizontalCentered="1" verticalCentered="1"/>
  <pageMargins left="0.2362204724409449" right="0.15748031496062992" top="0.2755905511811024" bottom="0.31496062992125984" header="0.31496062992125984" footer="0.31496062992125984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zoomScalePageLayoutView="0" workbookViewId="0" topLeftCell="E9">
      <selection activeCell="E10" sqref="E10:O10"/>
    </sheetView>
  </sheetViews>
  <sheetFormatPr defaultColWidth="9.00390625" defaultRowHeight="12.75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6" width="20.75390625" style="12" customWidth="1"/>
    <col min="7" max="8" width="19.75390625" style="12" bestFit="1" customWidth="1"/>
    <col min="9" max="9" width="20.375" style="12" customWidth="1"/>
    <col min="10" max="10" width="20.75390625" style="12" bestFit="1" customWidth="1"/>
    <col min="11" max="11" width="19.25390625" style="12" customWidth="1"/>
    <col min="12" max="12" width="19.75390625" style="12" customWidth="1"/>
    <col min="13" max="13" width="19.375" style="12" customWidth="1"/>
    <col min="14" max="14" width="17.75390625" style="12" bestFit="1" customWidth="1"/>
    <col min="15" max="15" width="23.25390625" style="12" customWidth="1"/>
    <col min="16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76</v>
      </c>
      <c r="C2" s="8" t="s">
        <v>52</v>
      </c>
      <c r="D2" s="9" t="s">
        <v>7</v>
      </c>
      <c r="E2" s="13" t="str">
        <f aca="true" t="shared" si="0" ref="E2:N2">ButceYil</f>
        <v>2019</v>
      </c>
      <c r="F2" s="13" t="str">
        <f t="shared" si="0"/>
        <v>2019</v>
      </c>
      <c r="G2" s="13" t="str">
        <f t="shared" si="0"/>
        <v>2019</v>
      </c>
      <c r="H2" s="13" t="str">
        <f t="shared" si="0"/>
        <v>2019</v>
      </c>
      <c r="I2" s="13" t="str">
        <f t="shared" si="0"/>
        <v>2019</v>
      </c>
      <c r="J2" s="13" t="str">
        <f t="shared" si="0"/>
        <v>2019</v>
      </c>
      <c r="K2" s="13" t="str">
        <f t="shared" si="0"/>
        <v>2019</v>
      </c>
      <c r="L2" s="13" t="str">
        <f t="shared" si="0"/>
        <v>2019</v>
      </c>
      <c r="M2" s="13" t="str">
        <f t="shared" si="0"/>
        <v>2019</v>
      </c>
      <c r="N2" s="13" t="str">
        <f t="shared" si="0"/>
        <v>2019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2019</v>
      </c>
      <c r="G3" s="13" t="str">
        <f t="shared" si="1"/>
        <v>2019</v>
      </c>
      <c r="H3" s="13" t="str">
        <f t="shared" si="1"/>
        <v>2019</v>
      </c>
      <c r="I3" s="13" t="str">
        <f t="shared" si="1"/>
        <v>2019</v>
      </c>
      <c r="J3" s="13" t="str">
        <f t="shared" si="1"/>
        <v>2019</v>
      </c>
      <c r="K3" s="13" t="str">
        <f t="shared" si="1"/>
        <v>2019</v>
      </c>
      <c r="L3" s="13" t="str">
        <f t="shared" si="1"/>
        <v>2019</v>
      </c>
      <c r="M3" s="13" t="str">
        <f t="shared" si="1"/>
        <v>2019</v>
      </c>
      <c r="N3" s="13" t="str">
        <f t="shared" si="1"/>
        <v>2019</v>
      </c>
      <c r="O3" s="12" t="s">
        <v>1</v>
      </c>
    </row>
    <row r="4" spans="1:15" ht="15" hidden="1">
      <c r="A4" s="1" t="s">
        <v>9</v>
      </c>
      <c r="B4" s="7" t="s">
        <v>51</v>
      </c>
      <c r="C4" s="8" t="s">
        <v>54</v>
      </c>
      <c r="D4" s="9" t="s">
        <v>10</v>
      </c>
      <c r="E4" s="14" t="s">
        <v>1</v>
      </c>
      <c r="F4" s="13" t="str">
        <f aca="true" t="shared" si="2" ref="F4:N4">Asama</f>
        <v>3</v>
      </c>
      <c r="G4" s="13" t="str">
        <f t="shared" si="2"/>
        <v>3</v>
      </c>
      <c r="H4" s="13" t="str">
        <f t="shared" si="2"/>
        <v>3</v>
      </c>
      <c r="I4" s="13" t="str">
        <f t="shared" si="2"/>
        <v>3</v>
      </c>
      <c r="J4" s="13" t="str">
        <f t="shared" si="2"/>
        <v>3</v>
      </c>
      <c r="K4" s="13" t="str">
        <f t="shared" si="2"/>
        <v>3</v>
      </c>
      <c r="L4" s="13" t="str">
        <f t="shared" si="2"/>
        <v>3</v>
      </c>
      <c r="M4" s="13" t="str">
        <f t="shared" si="2"/>
        <v>3</v>
      </c>
      <c r="N4" s="13" t="str">
        <f t="shared" si="2"/>
        <v>3</v>
      </c>
      <c r="O4" s="12" t="s">
        <v>1</v>
      </c>
    </row>
    <row r="5" spans="1:15" ht="15" hidden="1">
      <c r="A5" s="1" t="s">
        <v>11</v>
      </c>
      <c r="B5" s="15" t="s">
        <v>129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39" t="s">
        <v>130</v>
      </c>
      <c r="F9" s="39" t="s">
        <v>1</v>
      </c>
      <c r="G9" s="39" t="s">
        <v>1</v>
      </c>
      <c r="H9" s="39" t="s">
        <v>1</v>
      </c>
      <c r="I9" s="39" t="s">
        <v>1</v>
      </c>
      <c r="J9" s="39" t="s">
        <v>1</v>
      </c>
      <c r="K9" s="39" t="s">
        <v>1</v>
      </c>
      <c r="L9" s="39" t="s">
        <v>1</v>
      </c>
      <c r="M9" s="39" t="s">
        <v>1</v>
      </c>
      <c r="N9" s="39" t="s">
        <v>1</v>
      </c>
      <c r="O9" s="39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39" t="s">
        <v>132</v>
      </c>
      <c r="F10" s="39" t="s">
        <v>1</v>
      </c>
      <c r="G10" s="39" t="s">
        <v>1</v>
      </c>
      <c r="H10" s="39" t="s">
        <v>1</v>
      </c>
      <c r="I10" s="39" t="s">
        <v>1</v>
      </c>
      <c r="J10" s="39" t="s">
        <v>1</v>
      </c>
      <c r="K10" s="39" t="s">
        <v>1</v>
      </c>
      <c r="L10" s="39" t="s">
        <v>1</v>
      </c>
      <c r="M10" s="39" t="s">
        <v>1</v>
      </c>
      <c r="N10" s="39" t="s">
        <v>1</v>
      </c>
      <c r="O10" s="39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40" t="s">
        <v>24</v>
      </c>
      <c r="F11" s="40" t="s">
        <v>1</v>
      </c>
      <c r="G11" s="40" t="s">
        <v>1</v>
      </c>
      <c r="H11" s="40" t="s">
        <v>1</v>
      </c>
      <c r="I11" s="40" t="s">
        <v>1</v>
      </c>
      <c r="J11" s="40" t="s">
        <v>1</v>
      </c>
      <c r="K11" s="40" t="s">
        <v>1</v>
      </c>
      <c r="L11" s="40" t="s">
        <v>1</v>
      </c>
      <c r="M11" s="40" t="s">
        <v>1</v>
      </c>
      <c r="N11" s="40" t="s">
        <v>1</v>
      </c>
      <c r="O11" s="40" t="s">
        <v>1</v>
      </c>
    </row>
    <row r="12" spans="1:15" ht="30" customHeight="1" thickBo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5" t="s">
        <v>25</v>
      </c>
      <c r="F13" s="37" t="s">
        <v>26</v>
      </c>
      <c r="G13" s="37" t="s">
        <v>27</v>
      </c>
      <c r="H13" s="37" t="s">
        <v>28</v>
      </c>
      <c r="I13" s="37" t="s">
        <v>29</v>
      </c>
      <c r="J13" s="37" t="s">
        <v>30</v>
      </c>
      <c r="K13" s="37" t="s">
        <v>31</v>
      </c>
      <c r="L13" s="37" t="s">
        <v>32</v>
      </c>
      <c r="M13" s="37" t="s">
        <v>33</v>
      </c>
      <c r="N13" s="37" t="s">
        <v>34</v>
      </c>
      <c r="O13" s="37" t="s">
        <v>35</v>
      </c>
    </row>
    <row r="14" spans="4:15" ht="27.75" customHeight="1" thickBot="1">
      <c r="D14" s="9" t="s">
        <v>1</v>
      </c>
      <c r="E14" s="36" t="s">
        <v>1</v>
      </c>
      <c r="F14" s="38" t="s">
        <v>1</v>
      </c>
      <c r="G14" s="38" t="s">
        <v>1</v>
      </c>
      <c r="H14" s="38" t="s">
        <v>1</v>
      </c>
      <c r="I14" s="38" t="s">
        <v>1</v>
      </c>
      <c r="J14" s="38" t="s">
        <v>1</v>
      </c>
      <c r="K14" s="38" t="s">
        <v>1</v>
      </c>
      <c r="L14" s="38" t="s">
        <v>1</v>
      </c>
      <c r="M14" s="38" t="s">
        <v>1</v>
      </c>
      <c r="N14" s="38" t="s">
        <v>1</v>
      </c>
      <c r="O14" s="38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87</v>
      </c>
      <c r="F16" s="22">
        <v>327944000</v>
      </c>
      <c r="G16" s="22">
        <v>35905000</v>
      </c>
      <c r="H16" s="22">
        <v>1368137000</v>
      </c>
      <c r="I16" s="22">
        <v>0</v>
      </c>
      <c r="J16" s="22">
        <v>472712000</v>
      </c>
      <c r="K16" s="22">
        <v>887000000</v>
      </c>
      <c r="L16" s="22">
        <v>0</v>
      </c>
      <c r="M16" s="22">
        <v>0</v>
      </c>
      <c r="N16" s="22">
        <v>0</v>
      </c>
      <c r="O16" s="23">
        <f aca="true" t="shared" si="3" ref="O16:O56">N16+M16+L16+K16+J16+I16+H16+G16+F16</f>
        <v>3091698000</v>
      </c>
    </row>
    <row r="17" spans="2:15" ht="16.5" customHeight="1">
      <c r="B17" s="21" t="s">
        <v>55</v>
      </c>
      <c r="C17" s="14" t="s">
        <v>1</v>
      </c>
      <c r="E17" s="3" t="s">
        <v>88</v>
      </c>
      <c r="F17" s="22">
        <v>1411478000</v>
      </c>
      <c r="G17" s="22">
        <v>147344000</v>
      </c>
      <c r="H17" s="22">
        <v>327004000</v>
      </c>
      <c r="I17" s="22">
        <v>0</v>
      </c>
      <c r="J17" s="22">
        <v>0</v>
      </c>
      <c r="K17" s="22">
        <v>643840000</v>
      </c>
      <c r="L17" s="22">
        <v>0</v>
      </c>
      <c r="M17" s="22">
        <v>0</v>
      </c>
      <c r="N17" s="22">
        <v>0</v>
      </c>
      <c r="O17" s="23">
        <f t="shared" si="3"/>
        <v>2529666000</v>
      </c>
    </row>
    <row r="18" spans="2:15" ht="16.5" customHeight="1">
      <c r="B18" s="21" t="s">
        <v>56</v>
      </c>
      <c r="C18" s="14" t="s">
        <v>1</v>
      </c>
      <c r="E18" s="3" t="s">
        <v>89</v>
      </c>
      <c r="F18" s="22">
        <v>28543000</v>
      </c>
      <c r="G18" s="22">
        <v>4543000</v>
      </c>
      <c r="H18" s="22">
        <v>3685000</v>
      </c>
      <c r="I18" s="22">
        <v>0</v>
      </c>
      <c r="J18" s="22">
        <v>156000</v>
      </c>
      <c r="K18" s="22">
        <v>2588000</v>
      </c>
      <c r="L18" s="22">
        <v>0</v>
      </c>
      <c r="M18" s="22">
        <v>0</v>
      </c>
      <c r="N18" s="22">
        <v>0</v>
      </c>
      <c r="O18" s="23">
        <f t="shared" si="3"/>
        <v>39515000</v>
      </c>
    </row>
    <row r="19" spans="2:15" ht="16.5" customHeight="1">
      <c r="B19" s="21" t="s">
        <v>57</v>
      </c>
      <c r="C19" s="14" t="s">
        <v>1</v>
      </c>
      <c r="E19" s="3" t="s">
        <v>90</v>
      </c>
      <c r="F19" s="22">
        <v>10757036000</v>
      </c>
      <c r="G19" s="22">
        <v>1968420000</v>
      </c>
      <c r="H19" s="22">
        <v>281395000</v>
      </c>
      <c r="I19" s="22">
        <v>0</v>
      </c>
      <c r="J19" s="22">
        <v>43225000</v>
      </c>
      <c r="K19" s="22">
        <v>98261000</v>
      </c>
      <c r="L19" s="22">
        <v>0</v>
      </c>
      <c r="M19" s="22">
        <v>0</v>
      </c>
      <c r="N19" s="22">
        <v>0</v>
      </c>
      <c r="O19" s="23">
        <f t="shared" si="3"/>
        <v>13148337000</v>
      </c>
    </row>
    <row r="20" spans="2:15" ht="16.5" customHeight="1">
      <c r="B20" s="21" t="s">
        <v>58</v>
      </c>
      <c r="C20" s="14" t="s">
        <v>1</v>
      </c>
      <c r="E20" s="3" t="s">
        <v>91</v>
      </c>
      <c r="F20" s="22">
        <v>73666000</v>
      </c>
      <c r="G20" s="22">
        <v>12472000</v>
      </c>
      <c r="H20" s="22">
        <v>19682000</v>
      </c>
      <c r="I20" s="22">
        <v>0</v>
      </c>
      <c r="J20" s="22">
        <v>431000</v>
      </c>
      <c r="K20" s="22">
        <v>4800000</v>
      </c>
      <c r="L20" s="22">
        <v>0</v>
      </c>
      <c r="M20" s="22">
        <v>0</v>
      </c>
      <c r="N20" s="22">
        <v>0</v>
      </c>
      <c r="O20" s="23">
        <f t="shared" si="3"/>
        <v>111051000</v>
      </c>
    </row>
    <row r="21" spans="2:15" ht="16.5" customHeight="1">
      <c r="B21" s="21" t="s">
        <v>59</v>
      </c>
      <c r="C21" s="14" t="s">
        <v>1</v>
      </c>
      <c r="E21" s="3" t="s">
        <v>92</v>
      </c>
      <c r="F21" s="22">
        <v>97507000</v>
      </c>
      <c r="G21" s="22">
        <v>19394000</v>
      </c>
      <c r="H21" s="22">
        <v>24812000</v>
      </c>
      <c r="I21" s="22">
        <v>0</v>
      </c>
      <c r="J21" s="22">
        <v>626000</v>
      </c>
      <c r="K21" s="22">
        <v>5000000</v>
      </c>
      <c r="L21" s="22">
        <v>0</v>
      </c>
      <c r="M21" s="22">
        <v>0</v>
      </c>
      <c r="N21" s="22">
        <v>0</v>
      </c>
      <c r="O21" s="23">
        <f t="shared" si="3"/>
        <v>147339000</v>
      </c>
    </row>
    <row r="22" spans="2:15" ht="16.5" customHeight="1">
      <c r="B22" s="21" t="s">
        <v>60</v>
      </c>
      <c r="C22" s="14" t="s">
        <v>1</v>
      </c>
      <c r="E22" s="3" t="s">
        <v>93</v>
      </c>
      <c r="F22" s="22">
        <v>77393000</v>
      </c>
      <c r="G22" s="22">
        <v>11007000</v>
      </c>
      <c r="H22" s="22">
        <v>19902000</v>
      </c>
      <c r="I22" s="22">
        <v>0</v>
      </c>
      <c r="J22" s="22">
        <v>488000</v>
      </c>
      <c r="K22" s="22">
        <v>36470000</v>
      </c>
      <c r="L22" s="22">
        <v>163430000</v>
      </c>
      <c r="M22" s="22">
        <v>0</v>
      </c>
      <c r="N22" s="22">
        <v>0</v>
      </c>
      <c r="O22" s="23">
        <f t="shared" si="3"/>
        <v>308690000</v>
      </c>
    </row>
    <row r="23" spans="2:15" ht="16.5" customHeight="1">
      <c r="B23" s="21" t="s">
        <v>61</v>
      </c>
      <c r="C23" s="14" t="s">
        <v>1</v>
      </c>
      <c r="E23" s="3" t="s">
        <v>94</v>
      </c>
      <c r="F23" s="22">
        <v>78621000</v>
      </c>
      <c r="G23" s="22">
        <v>10693000</v>
      </c>
      <c r="H23" s="22">
        <v>321559000</v>
      </c>
      <c r="I23" s="22">
        <v>0</v>
      </c>
      <c r="J23" s="22">
        <v>467000</v>
      </c>
      <c r="K23" s="22">
        <v>1681000</v>
      </c>
      <c r="L23" s="22">
        <v>0</v>
      </c>
      <c r="M23" s="22">
        <v>0</v>
      </c>
      <c r="N23" s="22">
        <v>0</v>
      </c>
      <c r="O23" s="23">
        <f t="shared" si="3"/>
        <v>413021000</v>
      </c>
    </row>
    <row r="24" spans="2:15" ht="16.5" customHeight="1">
      <c r="B24" s="21" t="s">
        <v>14</v>
      </c>
      <c r="C24" s="14" t="s">
        <v>1</v>
      </c>
      <c r="E24" s="3" t="s">
        <v>95</v>
      </c>
      <c r="F24" s="22">
        <v>1118233000</v>
      </c>
      <c r="G24" s="22">
        <v>155283000</v>
      </c>
      <c r="H24" s="22">
        <v>190427000</v>
      </c>
      <c r="I24" s="22">
        <v>0</v>
      </c>
      <c r="J24" s="22">
        <v>281308000</v>
      </c>
      <c r="K24" s="22">
        <v>89481000</v>
      </c>
      <c r="L24" s="22">
        <v>1820000</v>
      </c>
      <c r="M24" s="22">
        <v>0</v>
      </c>
      <c r="N24" s="22">
        <v>0</v>
      </c>
      <c r="O24" s="23">
        <f t="shared" si="3"/>
        <v>1836552000</v>
      </c>
    </row>
    <row r="25" spans="2:15" ht="16.5" customHeight="1">
      <c r="B25" s="21" t="s">
        <v>15</v>
      </c>
      <c r="C25" s="14" t="s">
        <v>1</v>
      </c>
      <c r="E25" s="3" t="s">
        <v>96</v>
      </c>
      <c r="F25" s="22">
        <v>43063000</v>
      </c>
      <c r="G25" s="22">
        <v>5111000</v>
      </c>
      <c r="H25" s="22">
        <v>20702000</v>
      </c>
      <c r="I25" s="22">
        <v>0</v>
      </c>
      <c r="J25" s="22">
        <v>4902000</v>
      </c>
      <c r="K25" s="22">
        <v>9659000</v>
      </c>
      <c r="L25" s="22">
        <v>0</v>
      </c>
      <c r="M25" s="22">
        <v>0</v>
      </c>
      <c r="N25" s="22">
        <v>0</v>
      </c>
      <c r="O25" s="23">
        <f t="shared" si="3"/>
        <v>83437000</v>
      </c>
    </row>
    <row r="26" spans="2:15" ht="16.5" customHeight="1">
      <c r="B26" s="21" t="s">
        <v>16</v>
      </c>
      <c r="C26" s="14" t="s">
        <v>1</v>
      </c>
      <c r="E26" s="3" t="s">
        <v>97</v>
      </c>
      <c r="F26" s="22">
        <v>225352000</v>
      </c>
      <c r="G26" s="22">
        <v>30757000</v>
      </c>
      <c r="H26" s="22">
        <v>41046000</v>
      </c>
      <c r="I26" s="22">
        <v>0</v>
      </c>
      <c r="J26" s="22">
        <v>5627000</v>
      </c>
      <c r="K26" s="22">
        <v>250547000</v>
      </c>
      <c r="L26" s="22">
        <v>0</v>
      </c>
      <c r="M26" s="22">
        <v>0</v>
      </c>
      <c r="N26" s="22">
        <v>0</v>
      </c>
      <c r="O26" s="23">
        <f t="shared" si="3"/>
        <v>553329000</v>
      </c>
    </row>
    <row r="27" spans="2:15" ht="16.5" customHeight="1">
      <c r="B27" s="21" t="s">
        <v>17</v>
      </c>
      <c r="C27" s="14" t="s">
        <v>1</v>
      </c>
      <c r="E27" s="3" t="s">
        <v>98</v>
      </c>
      <c r="F27" s="22">
        <v>184555000</v>
      </c>
      <c r="G27" s="22">
        <v>23148000</v>
      </c>
      <c r="H27" s="22">
        <v>12350000</v>
      </c>
      <c r="I27" s="22">
        <v>0</v>
      </c>
      <c r="J27" s="22">
        <v>2286000</v>
      </c>
      <c r="K27" s="22">
        <v>3151000</v>
      </c>
      <c r="L27" s="22">
        <v>0</v>
      </c>
      <c r="M27" s="22">
        <v>0</v>
      </c>
      <c r="N27" s="22">
        <v>0</v>
      </c>
      <c r="O27" s="23">
        <f t="shared" si="3"/>
        <v>225490000</v>
      </c>
    </row>
    <row r="28" spans="2:15" ht="16.5" customHeight="1">
      <c r="B28" s="21" t="s">
        <v>18</v>
      </c>
      <c r="C28" s="14" t="s">
        <v>1</v>
      </c>
      <c r="E28" s="3" t="s">
        <v>99</v>
      </c>
      <c r="F28" s="22">
        <v>324590000</v>
      </c>
      <c r="G28" s="22">
        <v>40475000</v>
      </c>
      <c r="H28" s="22">
        <v>43936000</v>
      </c>
      <c r="I28" s="22">
        <v>0</v>
      </c>
      <c r="J28" s="22">
        <v>2981000</v>
      </c>
      <c r="K28" s="22">
        <v>21674000</v>
      </c>
      <c r="L28" s="22">
        <v>0</v>
      </c>
      <c r="M28" s="22">
        <v>0</v>
      </c>
      <c r="N28" s="22">
        <v>0</v>
      </c>
      <c r="O28" s="23">
        <f t="shared" si="3"/>
        <v>433656000</v>
      </c>
    </row>
    <row r="29" spans="2:15" ht="16.5" customHeight="1">
      <c r="B29" s="21" t="s">
        <v>20</v>
      </c>
      <c r="C29" s="14" t="s">
        <v>1</v>
      </c>
      <c r="E29" s="3" t="s">
        <v>100</v>
      </c>
      <c r="F29" s="22">
        <v>13964302000</v>
      </c>
      <c r="G29" s="22">
        <v>2178144000</v>
      </c>
      <c r="H29" s="22">
        <v>1931130000</v>
      </c>
      <c r="I29" s="22">
        <v>0</v>
      </c>
      <c r="J29" s="22">
        <v>521828000</v>
      </c>
      <c r="K29" s="22">
        <v>1819298000</v>
      </c>
      <c r="L29" s="22">
        <v>612130000</v>
      </c>
      <c r="M29" s="22">
        <v>0</v>
      </c>
      <c r="N29" s="22">
        <v>0</v>
      </c>
      <c r="O29" s="23">
        <f t="shared" si="3"/>
        <v>21026832000</v>
      </c>
    </row>
    <row r="30" spans="2:15" ht="16.5" customHeight="1">
      <c r="B30" s="21" t="s">
        <v>21</v>
      </c>
      <c r="C30" s="14" t="s">
        <v>1</v>
      </c>
      <c r="E30" s="3" t="s">
        <v>101</v>
      </c>
      <c r="F30" s="22">
        <v>29231638000</v>
      </c>
      <c r="G30" s="22">
        <v>5044638000</v>
      </c>
      <c r="H30" s="22">
        <v>21715856000</v>
      </c>
      <c r="I30" s="22">
        <v>0</v>
      </c>
      <c r="J30" s="22">
        <v>627071000</v>
      </c>
      <c r="K30" s="22">
        <v>175475000</v>
      </c>
      <c r="L30" s="22">
        <v>0</v>
      </c>
      <c r="M30" s="22">
        <v>0</v>
      </c>
      <c r="N30" s="22">
        <v>0</v>
      </c>
      <c r="O30" s="23">
        <f t="shared" si="3"/>
        <v>56794678000</v>
      </c>
    </row>
    <row r="31" spans="2:15" ht="16.5" customHeight="1">
      <c r="B31" s="21" t="s">
        <v>51</v>
      </c>
      <c r="C31" s="14" t="s">
        <v>1</v>
      </c>
      <c r="E31" s="3" t="s">
        <v>102</v>
      </c>
      <c r="F31" s="22">
        <v>5938316000</v>
      </c>
      <c r="G31" s="22">
        <v>1898893000</v>
      </c>
      <c r="H31" s="22">
        <v>919610000</v>
      </c>
      <c r="I31" s="22">
        <v>0</v>
      </c>
      <c r="J31" s="22">
        <v>818154000</v>
      </c>
      <c r="K31" s="22">
        <v>653562000</v>
      </c>
      <c r="L31" s="22">
        <v>202996000</v>
      </c>
      <c r="M31" s="22">
        <v>0</v>
      </c>
      <c r="N31" s="22">
        <v>0</v>
      </c>
      <c r="O31" s="23">
        <f t="shared" si="3"/>
        <v>10431531000</v>
      </c>
    </row>
    <row r="32" spans="2:15" ht="16.5" customHeight="1">
      <c r="B32" s="21" t="s">
        <v>62</v>
      </c>
      <c r="C32" s="14" t="s">
        <v>1</v>
      </c>
      <c r="E32" s="3" t="s">
        <v>103</v>
      </c>
      <c r="F32" s="22">
        <v>17564746000</v>
      </c>
      <c r="G32" s="22">
        <v>2256614000</v>
      </c>
      <c r="H32" s="22">
        <v>4067944000</v>
      </c>
      <c r="I32" s="22">
        <v>0</v>
      </c>
      <c r="J32" s="22">
        <v>7125000</v>
      </c>
      <c r="K32" s="22">
        <v>333951000</v>
      </c>
      <c r="L32" s="22">
        <v>0</v>
      </c>
      <c r="M32" s="22">
        <v>0</v>
      </c>
      <c r="N32" s="22">
        <v>0</v>
      </c>
      <c r="O32" s="23">
        <f t="shared" si="3"/>
        <v>24230380000</v>
      </c>
    </row>
    <row r="33" spans="2:15" ht="16.5" customHeight="1">
      <c r="B33" s="21" t="s">
        <v>63</v>
      </c>
      <c r="C33" s="14" t="s">
        <v>1</v>
      </c>
      <c r="E33" s="3" t="s">
        <v>104</v>
      </c>
      <c r="F33" s="22">
        <v>29712689000</v>
      </c>
      <c r="G33" s="22">
        <v>6014134000</v>
      </c>
      <c r="H33" s="22">
        <v>4237260000</v>
      </c>
      <c r="I33" s="22">
        <v>0</v>
      </c>
      <c r="J33" s="22">
        <v>10748000</v>
      </c>
      <c r="K33" s="22">
        <v>1641364000</v>
      </c>
      <c r="L33" s="22">
        <v>0</v>
      </c>
      <c r="M33" s="22">
        <v>0</v>
      </c>
      <c r="N33" s="22">
        <v>0</v>
      </c>
      <c r="O33" s="23">
        <f t="shared" si="3"/>
        <v>41616195000</v>
      </c>
    </row>
    <row r="34" spans="2:15" ht="16.5" customHeight="1">
      <c r="B34" s="21" t="s">
        <v>64</v>
      </c>
      <c r="C34" s="14" t="s">
        <v>1</v>
      </c>
      <c r="E34" s="3" t="s">
        <v>105</v>
      </c>
      <c r="F34" s="22">
        <v>571554000</v>
      </c>
      <c r="G34" s="22">
        <v>92321000</v>
      </c>
      <c r="H34" s="22">
        <v>357903000</v>
      </c>
      <c r="I34" s="22">
        <v>0</v>
      </c>
      <c r="J34" s="22">
        <v>4157000</v>
      </c>
      <c r="K34" s="22">
        <v>33069000</v>
      </c>
      <c r="L34" s="22">
        <v>0</v>
      </c>
      <c r="M34" s="22">
        <v>0</v>
      </c>
      <c r="N34" s="22">
        <v>0</v>
      </c>
      <c r="O34" s="23">
        <f t="shared" si="3"/>
        <v>1059004000</v>
      </c>
    </row>
    <row r="35" spans="2:15" ht="16.5" customHeight="1">
      <c r="B35" s="21" t="s">
        <v>65</v>
      </c>
      <c r="C35" s="14" t="s">
        <v>1</v>
      </c>
      <c r="E35" s="3" t="s">
        <v>106</v>
      </c>
      <c r="F35" s="22">
        <v>560841000</v>
      </c>
      <c r="G35" s="22">
        <v>109788000</v>
      </c>
      <c r="H35" s="22">
        <v>140444000</v>
      </c>
      <c r="I35" s="22">
        <v>0</v>
      </c>
      <c r="J35" s="22">
        <v>1812005000</v>
      </c>
      <c r="K35" s="22">
        <v>47018000</v>
      </c>
      <c r="L35" s="22">
        <v>0</v>
      </c>
      <c r="M35" s="22">
        <v>0</v>
      </c>
      <c r="N35" s="22">
        <v>0</v>
      </c>
      <c r="O35" s="23">
        <f t="shared" si="3"/>
        <v>2670096000</v>
      </c>
    </row>
    <row r="36" spans="2:15" ht="16.5" customHeight="1">
      <c r="B36" s="21" t="s">
        <v>66</v>
      </c>
      <c r="C36" s="14" t="s">
        <v>1</v>
      </c>
      <c r="E36" s="3" t="s">
        <v>107</v>
      </c>
      <c r="F36" s="22">
        <v>493751000</v>
      </c>
      <c r="G36" s="22">
        <v>80768000</v>
      </c>
      <c r="H36" s="22">
        <v>107509000</v>
      </c>
      <c r="I36" s="22">
        <v>0</v>
      </c>
      <c r="J36" s="22">
        <v>640832000</v>
      </c>
      <c r="K36" s="22">
        <v>302722000</v>
      </c>
      <c r="L36" s="22">
        <v>2270000</v>
      </c>
      <c r="M36" s="22">
        <v>152449000</v>
      </c>
      <c r="N36" s="22">
        <v>0</v>
      </c>
      <c r="O36" s="23">
        <f t="shared" si="3"/>
        <v>1780301000</v>
      </c>
    </row>
    <row r="37" spans="2:15" ht="16.5" customHeight="1">
      <c r="B37" s="21" t="s">
        <v>67</v>
      </c>
      <c r="C37" s="14" t="s">
        <v>1</v>
      </c>
      <c r="E37" s="3" t="s">
        <v>108</v>
      </c>
      <c r="F37" s="22">
        <v>2138980000</v>
      </c>
      <c r="G37" s="22">
        <v>155070000</v>
      </c>
      <c r="H37" s="22">
        <v>628644000</v>
      </c>
      <c r="I37" s="22">
        <v>0</v>
      </c>
      <c r="J37" s="22">
        <v>1642623000</v>
      </c>
      <c r="K37" s="22">
        <v>538737000</v>
      </c>
      <c r="L37" s="22">
        <v>0</v>
      </c>
      <c r="M37" s="22">
        <v>691000</v>
      </c>
      <c r="N37" s="22">
        <v>0</v>
      </c>
      <c r="O37" s="23">
        <f t="shared" si="3"/>
        <v>5104745000</v>
      </c>
    </row>
    <row r="38" spans="2:15" ht="16.5" customHeight="1">
      <c r="B38" s="21" t="s">
        <v>68</v>
      </c>
      <c r="C38" s="14" t="s">
        <v>1</v>
      </c>
      <c r="E38" s="3" t="s">
        <v>109</v>
      </c>
      <c r="F38" s="22">
        <v>51323000</v>
      </c>
      <c r="G38" s="22">
        <v>6562000</v>
      </c>
      <c r="H38" s="22">
        <v>26043000</v>
      </c>
      <c r="I38" s="22">
        <v>0</v>
      </c>
      <c r="J38" s="22">
        <v>575235000</v>
      </c>
      <c r="K38" s="22">
        <v>2582000</v>
      </c>
      <c r="L38" s="22">
        <v>6031000</v>
      </c>
      <c r="M38" s="22">
        <v>0</v>
      </c>
      <c r="N38" s="22">
        <v>0</v>
      </c>
      <c r="O38" s="23">
        <f t="shared" si="3"/>
        <v>667776000</v>
      </c>
    </row>
    <row r="39" spans="2:15" ht="16.5" customHeight="1">
      <c r="B39" s="21" t="s">
        <v>69</v>
      </c>
      <c r="C39" s="14" t="s">
        <v>1</v>
      </c>
      <c r="E39" s="3" t="s">
        <v>110</v>
      </c>
      <c r="F39" s="22">
        <v>2583258000</v>
      </c>
      <c r="G39" s="22">
        <v>404386000</v>
      </c>
      <c r="H39" s="22">
        <v>1523306000</v>
      </c>
      <c r="I39" s="22">
        <v>171356000000</v>
      </c>
      <c r="J39" s="22">
        <v>343239964000</v>
      </c>
      <c r="K39" s="22">
        <v>102856000</v>
      </c>
      <c r="L39" s="22">
        <v>6667114000</v>
      </c>
      <c r="M39" s="22">
        <v>13655400000</v>
      </c>
      <c r="N39" s="22">
        <v>8339148000</v>
      </c>
      <c r="O39" s="23">
        <f t="shared" si="3"/>
        <v>547871432000</v>
      </c>
    </row>
    <row r="40" spans="2:15" ht="16.5" customHeight="1">
      <c r="B40" s="21" t="s">
        <v>70</v>
      </c>
      <c r="C40" s="14" t="s">
        <v>1</v>
      </c>
      <c r="E40" s="3" t="s">
        <v>111</v>
      </c>
      <c r="F40" s="22">
        <v>3508707000</v>
      </c>
      <c r="G40" s="22">
        <v>595894000</v>
      </c>
      <c r="H40" s="22">
        <v>410802000</v>
      </c>
      <c r="I40" s="22">
        <v>0</v>
      </c>
      <c r="J40" s="22">
        <v>21052000</v>
      </c>
      <c r="K40" s="22">
        <v>130951000</v>
      </c>
      <c r="L40" s="22">
        <v>0</v>
      </c>
      <c r="M40" s="22">
        <v>0</v>
      </c>
      <c r="N40" s="22">
        <v>0</v>
      </c>
      <c r="O40" s="23">
        <f t="shared" si="3"/>
        <v>4667406000</v>
      </c>
    </row>
    <row r="41" spans="2:15" ht="16.5" customHeight="1">
      <c r="B41" s="21" t="s">
        <v>71</v>
      </c>
      <c r="C41" s="14" t="s">
        <v>1</v>
      </c>
      <c r="E41" s="3" t="s">
        <v>112</v>
      </c>
      <c r="F41" s="22">
        <v>344004000</v>
      </c>
      <c r="G41" s="22">
        <v>58807000</v>
      </c>
      <c r="H41" s="22">
        <v>43852000</v>
      </c>
      <c r="I41" s="22">
        <v>0</v>
      </c>
      <c r="J41" s="22">
        <v>3337000</v>
      </c>
      <c r="K41" s="22">
        <v>46545000</v>
      </c>
      <c r="L41" s="22">
        <v>0</v>
      </c>
      <c r="M41" s="22">
        <v>0</v>
      </c>
      <c r="N41" s="22">
        <v>0</v>
      </c>
      <c r="O41" s="23">
        <f t="shared" si="3"/>
        <v>496545000</v>
      </c>
    </row>
    <row r="42" spans="2:15" ht="16.5" customHeight="1">
      <c r="B42" s="21" t="s">
        <v>72</v>
      </c>
      <c r="C42" s="14" t="s">
        <v>1</v>
      </c>
      <c r="E42" s="3" t="s">
        <v>113</v>
      </c>
      <c r="F42" s="22">
        <v>105483363000</v>
      </c>
      <c r="G42" s="22">
        <v>17387823000</v>
      </c>
      <c r="H42" s="22">
        <v>11545403000</v>
      </c>
      <c r="I42" s="22">
        <v>0</v>
      </c>
      <c r="J42" s="22">
        <v>3955538000</v>
      </c>
      <c r="K42" s="22">
        <v>5565886000</v>
      </c>
      <c r="L42" s="22">
        <v>31005000</v>
      </c>
      <c r="M42" s="22">
        <v>0</v>
      </c>
      <c r="N42" s="22">
        <v>0</v>
      </c>
      <c r="O42" s="23">
        <f t="shared" si="3"/>
        <v>143969018000</v>
      </c>
    </row>
    <row r="43" spans="2:15" ht="16.5" customHeight="1">
      <c r="B43" s="21" t="s">
        <v>73</v>
      </c>
      <c r="C43" s="14" t="s">
        <v>1</v>
      </c>
      <c r="E43" s="3" t="s">
        <v>114</v>
      </c>
      <c r="F43" s="22">
        <v>27013706000</v>
      </c>
      <c r="G43" s="22">
        <v>6385008000</v>
      </c>
      <c r="H43" s="22">
        <v>21580650000</v>
      </c>
      <c r="I43" s="22">
        <v>0</v>
      </c>
      <c r="J43" s="22">
        <v>276077000</v>
      </c>
      <c r="K43" s="22">
        <v>13284304000</v>
      </c>
      <c r="L43" s="22">
        <v>40769000</v>
      </c>
      <c r="M43" s="22">
        <v>0</v>
      </c>
      <c r="N43" s="22">
        <v>0</v>
      </c>
      <c r="O43" s="23">
        <f t="shared" si="3"/>
        <v>68580514000</v>
      </c>
    </row>
    <row r="44" spans="2:15" ht="16.5" customHeight="1">
      <c r="B44" s="21" t="s">
        <v>74</v>
      </c>
      <c r="C44" s="14" t="s">
        <v>1</v>
      </c>
      <c r="E44" s="3" t="s">
        <v>115</v>
      </c>
      <c r="F44" s="22">
        <v>105815000</v>
      </c>
      <c r="G44" s="22">
        <v>17236000</v>
      </c>
      <c r="H44" s="22">
        <v>130096000</v>
      </c>
      <c r="I44" s="22">
        <v>0</v>
      </c>
      <c r="J44" s="22">
        <v>558424000</v>
      </c>
      <c r="K44" s="22">
        <v>54119000</v>
      </c>
      <c r="L44" s="22">
        <v>375744000</v>
      </c>
      <c r="M44" s="22">
        <v>103370000</v>
      </c>
      <c r="N44" s="22">
        <v>0</v>
      </c>
      <c r="O44" s="23">
        <f t="shared" si="3"/>
        <v>1344804000</v>
      </c>
    </row>
    <row r="45" spans="2:15" ht="16.5" customHeight="1">
      <c r="B45" s="21" t="s">
        <v>75</v>
      </c>
      <c r="C45" s="14" t="s">
        <v>1</v>
      </c>
      <c r="E45" s="3" t="s">
        <v>116</v>
      </c>
      <c r="F45" s="22">
        <v>1358294000</v>
      </c>
      <c r="G45" s="22">
        <v>236906000</v>
      </c>
      <c r="H45" s="22">
        <v>395262000</v>
      </c>
      <c r="I45" s="22">
        <v>0</v>
      </c>
      <c r="J45" s="22">
        <v>2065011000</v>
      </c>
      <c r="K45" s="22">
        <v>1074901000</v>
      </c>
      <c r="L45" s="22">
        <v>328050000</v>
      </c>
      <c r="M45" s="22">
        <v>38526000</v>
      </c>
      <c r="N45" s="22">
        <v>0</v>
      </c>
      <c r="O45" s="23">
        <f t="shared" si="3"/>
        <v>5496950000</v>
      </c>
    </row>
    <row r="46" spans="2:15" ht="16.5" customHeight="1">
      <c r="B46" s="21" t="s">
        <v>76</v>
      </c>
      <c r="C46" s="14" t="s">
        <v>1</v>
      </c>
      <c r="E46" s="3" t="s">
        <v>117</v>
      </c>
      <c r="F46" s="22">
        <v>70020000</v>
      </c>
      <c r="G46" s="22">
        <v>8689000</v>
      </c>
      <c r="H46" s="22">
        <v>13730000</v>
      </c>
      <c r="I46" s="22">
        <v>0</v>
      </c>
      <c r="J46" s="22">
        <v>381000</v>
      </c>
      <c r="K46" s="22">
        <v>1956000</v>
      </c>
      <c r="L46" s="22">
        <v>0</v>
      </c>
      <c r="M46" s="22">
        <v>0</v>
      </c>
      <c r="N46" s="22">
        <v>0</v>
      </c>
      <c r="O46" s="23">
        <f t="shared" si="3"/>
        <v>94776000</v>
      </c>
    </row>
    <row r="47" spans="2:15" ht="16.5" customHeight="1">
      <c r="B47" s="21" t="s">
        <v>77</v>
      </c>
      <c r="C47" s="14" t="s">
        <v>1</v>
      </c>
      <c r="E47" s="3" t="s">
        <v>118</v>
      </c>
      <c r="F47" s="22">
        <v>3839604000</v>
      </c>
      <c r="G47" s="22">
        <v>738735000</v>
      </c>
      <c r="H47" s="22">
        <v>1583817000</v>
      </c>
      <c r="I47" s="22">
        <v>0</v>
      </c>
      <c r="J47" s="22">
        <v>135166089000</v>
      </c>
      <c r="K47" s="22">
        <v>204305000</v>
      </c>
      <c r="L47" s="22">
        <v>97675000</v>
      </c>
      <c r="M47" s="22">
        <v>0</v>
      </c>
      <c r="N47" s="22">
        <v>0</v>
      </c>
      <c r="O47" s="23">
        <f t="shared" si="3"/>
        <v>141630225000</v>
      </c>
    </row>
    <row r="48" spans="2:15" ht="16.5" customHeight="1">
      <c r="B48" s="21" t="s">
        <v>78</v>
      </c>
      <c r="C48" s="14" t="s">
        <v>1</v>
      </c>
      <c r="E48" s="3" t="s">
        <v>119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3">
        <f t="shared" si="3"/>
        <v>0</v>
      </c>
    </row>
    <row r="49" spans="2:15" ht="16.5" customHeight="1">
      <c r="B49" s="21" t="s">
        <v>79</v>
      </c>
      <c r="C49" s="14" t="s">
        <v>1</v>
      </c>
      <c r="E49" s="3" t="s">
        <v>120</v>
      </c>
      <c r="F49" s="22">
        <v>374213000</v>
      </c>
      <c r="G49" s="22">
        <v>59988000</v>
      </c>
      <c r="H49" s="22">
        <v>45705000</v>
      </c>
      <c r="I49" s="22">
        <v>0</v>
      </c>
      <c r="J49" s="22">
        <v>4763544000</v>
      </c>
      <c r="K49" s="22">
        <v>81991000</v>
      </c>
      <c r="L49" s="22">
        <v>2683984000</v>
      </c>
      <c r="M49" s="22">
        <v>199756000</v>
      </c>
      <c r="N49" s="22">
        <v>0</v>
      </c>
      <c r="O49" s="23">
        <f t="shared" si="3"/>
        <v>8209181000</v>
      </c>
    </row>
    <row r="50" spans="2:15" ht="16.5" customHeight="1">
      <c r="B50" s="21" t="s">
        <v>80</v>
      </c>
      <c r="C50" s="14" t="s">
        <v>1</v>
      </c>
      <c r="E50" s="3" t="s">
        <v>121</v>
      </c>
      <c r="F50" s="22">
        <v>1574195000</v>
      </c>
      <c r="G50" s="22">
        <v>274705000</v>
      </c>
      <c r="H50" s="22">
        <v>110482000</v>
      </c>
      <c r="I50" s="22">
        <v>0</v>
      </c>
      <c r="J50" s="22">
        <v>583251000</v>
      </c>
      <c r="K50" s="22">
        <v>184331000</v>
      </c>
      <c r="L50" s="22">
        <v>274381000</v>
      </c>
      <c r="M50" s="22">
        <v>14692000</v>
      </c>
      <c r="N50" s="22">
        <v>0</v>
      </c>
      <c r="O50" s="23">
        <f t="shared" si="3"/>
        <v>3016037000</v>
      </c>
    </row>
    <row r="51" spans="2:15" ht="16.5" customHeight="1">
      <c r="B51" s="21" t="s">
        <v>81</v>
      </c>
      <c r="C51" s="14" t="s">
        <v>1</v>
      </c>
      <c r="E51" s="3" t="s">
        <v>122</v>
      </c>
      <c r="F51" s="22">
        <v>1003935000</v>
      </c>
      <c r="G51" s="22">
        <v>229903000</v>
      </c>
      <c r="H51" s="22">
        <v>26693000</v>
      </c>
      <c r="I51" s="22">
        <v>0</v>
      </c>
      <c r="J51" s="22">
        <v>6880000</v>
      </c>
      <c r="K51" s="22">
        <v>98511000</v>
      </c>
      <c r="L51" s="22">
        <v>0</v>
      </c>
      <c r="M51" s="22">
        <v>0</v>
      </c>
      <c r="N51" s="22">
        <v>0</v>
      </c>
      <c r="O51" s="23">
        <f t="shared" si="3"/>
        <v>1365922000</v>
      </c>
    </row>
    <row r="52" spans="2:15" ht="16.5" customHeight="1">
      <c r="B52" s="21" t="s">
        <v>82</v>
      </c>
      <c r="C52" s="14" t="s">
        <v>1</v>
      </c>
      <c r="E52" s="3" t="s">
        <v>123</v>
      </c>
      <c r="F52" s="22">
        <v>225527000</v>
      </c>
      <c r="G52" s="22">
        <v>39721000</v>
      </c>
      <c r="H52" s="22">
        <v>201174000</v>
      </c>
      <c r="I52" s="22">
        <v>0</v>
      </c>
      <c r="J52" s="22">
        <v>10988293000</v>
      </c>
      <c r="K52" s="22">
        <v>1212571000</v>
      </c>
      <c r="L52" s="22">
        <v>167612000</v>
      </c>
      <c r="M52" s="22">
        <v>9219000000</v>
      </c>
      <c r="N52" s="22">
        <v>0</v>
      </c>
      <c r="O52" s="23">
        <f t="shared" si="3"/>
        <v>22053898000</v>
      </c>
    </row>
    <row r="53" spans="2:15" ht="16.5" customHeight="1">
      <c r="B53" s="21" t="s">
        <v>83</v>
      </c>
      <c r="C53" s="14" t="s">
        <v>1</v>
      </c>
      <c r="E53" s="3" t="s">
        <v>124</v>
      </c>
      <c r="F53" s="22">
        <v>6525232000</v>
      </c>
      <c r="G53" s="22">
        <v>1146728000</v>
      </c>
      <c r="H53" s="22">
        <v>307269000</v>
      </c>
      <c r="I53" s="22">
        <v>0</v>
      </c>
      <c r="J53" s="22">
        <v>23165263000</v>
      </c>
      <c r="K53" s="22">
        <v>600460000</v>
      </c>
      <c r="L53" s="22">
        <v>7433282000</v>
      </c>
      <c r="M53" s="22">
        <v>11766000</v>
      </c>
      <c r="N53" s="22">
        <v>0</v>
      </c>
      <c r="O53" s="23">
        <f t="shared" si="3"/>
        <v>39190000000</v>
      </c>
    </row>
    <row r="54" spans="2:15" ht="16.5" customHeight="1">
      <c r="B54" s="21" t="s">
        <v>84</v>
      </c>
      <c r="C54" s="14" t="s">
        <v>1</v>
      </c>
      <c r="E54" s="3" t="s">
        <v>125</v>
      </c>
      <c r="F54" s="22">
        <v>197331000</v>
      </c>
      <c r="G54" s="22">
        <v>45924000</v>
      </c>
      <c r="H54" s="22">
        <v>19507000</v>
      </c>
      <c r="I54" s="22">
        <v>0</v>
      </c>
      <c r="J54" s="22">
        <v>198106000</v>
      </c>
      <c r="K54" s="22">
        <v>26354000</v>
      </c>
      <c r="L54" s="22">
        <v>0</v>
      </c>
      <c r="M54" s="22">
        <v>0</v>
      </c>
      <c r="N54" s="22">
        <v>0</v>
      </c>
      <c r="O54" s="23">
        <f t="shared" si="3"/>
        <v>487222000</v>
      </c>
    </row>
    <row r="55" spans="2:15" ht="16.5" customHeight="1">
      <c r="B55" s="21" t="s">
        <v>85</v>
      </c>
      <c r="C55" s="14" t="s">
        <v>1</v>
      </c>
      <c r="E55" s="3" t="s">
        <v>126</v>
      </c>
      <c r="F55" s="22">
        <v>1660401000</v>
      </c>
      <c r="G55" s="22">
        <v>258764000</v>
      </c>
      <c r="H55" s="22">
        <v>282899000</v>
      </c>
      <c r="I55" s="22">
        <v>0</v>
      </c>
      <c r="J55" s="22">
        <v>4485310000</v>
      </c>
      <c r="K55" s="22">
        <v>147549000</v>
      </c>
      <c r="L55" s="22">
        <v>1000000</v>
      </c>
      <c r="M55" s="22">
        <v>0</v>
      </c>
      <c r="N55" s="22">
        <v>0</v>
      </c>
      <c r="O55" s="23">
        <f t="shared" si="3"/>
        <v>6835923000</v>
      </c>
    </row>
    <row r="56" spans="2:15" ht="16.5" customHeight="1" thickBot="1">
      <c r="B56" s="21" t="s">
        <v>86</v>
      </c>
      <c r="C56" s="14" t="s">
        <v>1</v>
      </c>
      <c r="E56" s="3" t="s">
        <v>127</v>
      </c>
      <c r="F56" s="22">
        <v>273591000</v>
      </c>
      <c r="G56" s="22">
        <v>56347000</v>
      </c>
      <c r="H56" s="22">
        <v>104051000</v>
      </c>
      <c r="I56" s="22">
        <v>0</v>
      </c>
      <c r="J56" s="22">
        <v>12736887000</v>
      </c>
      <c r="K56" s="22">
        <v>8476501000</v>
      </c>
      <c r="L56" s="22">
        <v>11445570000</v>
      </c>
      <c r="M56" s="22">
        <v>0</v>
      </c>
      <c r="N56" s="22">
        <v>0</v>
      </c>
      <c r="O56" s="23">
        <f t="shared" si="3"/>
        <v>33092947000</v>
      </c>
    </row>
    <row r="57" spans="1:15" ht="19.5" customHeight="1" hidden="1">
      <c r="A57" s="12" t="s">
        <v>37</v>
      </c>
      <c r="B57" s="21" t="s">
        <v>1</v>
      </c>
      <c r="E57" s="24" t="s">
        <v>1</v>
      </c>
      <c r="F57" s="25" t="s">
        <v>1</v>
      </c>
      <c r="G57" s="25" t="s">
        <v>1</v>
      </c>
      <c r="H57" s="25" t="s">
        <v>1</v>
      </c>
      <c r="I57" s="25" t="s">
        <v>1</v>
      </c>
      <c r="J57" s="25" t="s">
        <v>1</v>
      </c>
      <c r="K57" s="25" t="s">
        <v>1</v>
      </c>
      <c r="L57" s="25" t="s">
        <v>1</v>
      </c>
      <c r="M57" s="25" t="s">
        <v>1</v>
      </c>
      <c r="N57" s="25" t="s">
        <v>1</v>
      </c>
      <c r="O57" s="26">
        <f>SUM($F$57:$N$57)</f>
        <v>0</v>
      </c>
    </row>
    <row r="58" spans="1:15" ht="12" customHeight="1" thickBot="1">
      <c r="A58" s="27" t="s">
        <v>5</v>
      </c>
      <c r="E58" s="28" t="s">
        <v>1</v>
      </c>
      <c r="F58" s="29" t="s">
        <v>1</v>
      </c>
      <c r="G58" s="29" t="s">
        <v>1</v>
      </c>
      <c r="H58" s="29" t="s">
        <v>1</v>
      </c>
      <c r="I58" s="29" t="s">
        <v>1</v>
      </c>
      <c r="J58" s="29" t="s">
        <v>1</v>
      </c>
      <c r="K58" s="29" t="s">
        <v>1</v>
      </c>
      <c r="L58" s="29" t="s">
        <v>1</v>
      </c>
      <c r="M58" s="29" t="s">
        <v>1</v>
      </c>
      <c r="N58" s="29" t="s">
        <v>1</v>
      </c>
      <c r="O58" s="30" t="s">
        <v>1</v>
      </c>
    </row>
    <row r="59" spans="1:15" ht="22.5" customHeight="1" thickBot="1">
      <c r="A59" s="27" t="s">
        <v>1</v>
      </c>
      <c r="B59" s="31" t="s">
        <v>38</v>
      </c>
      <c r="E59" s="4" t="s">
        <v>39</v>
      </c>
      <c r="F59" s="32">
        <v>271117317000</v>
      </c>
      <c r="G59" s="32">
        <v>48247048000</v>
      </c>
      <c r="H59" s="32">
        <v>75131678000</v>
      </c>
      <c r="I59" s="32">
        <v>171356000000</v>
      </c>
      <c r="J59" s="32">
        <v>549688394000</v>
      </c>
      <c r="K59" s="32">
        <v>38896021000</v>
      </c>
      <c r="L59" s="32">
        <v>30534863000</v>
      </c>
      <c r="M59" s="32">
        <v>23395650000</v>
      </c>
      <c r="N59" s="32">
        <v>8339148000</v>
      </c>
      <c r="O59" s="20">
        <f>SUM($F$59:$N$59)</f>
        <v>1216706119000</v>
      </c>
    </row>
    <row r="60" spans="1:15" ht="22.5" customHeight="1" thickBot="1">
      <c r="A60" s="27" t="s">
        <v>1</v>
      </c>
      <c r="B60" s="31" t="s">
        <v>40</v>
      </c>
      <c r="E60" s="4" t="s">
        <v>41</v>
      </c>
      <c r="F60" s="32">
        <v>40030256000</v>
      </c>
      <c r="G60" s="32">
        <v>6607722000</v>
      </c>
      <c r="H60" s="32">
        <v>7459358000</v>
      </c>
      <c r="I60" s="32">
        <v>0</v>
      </c>
      <c r="J60" s="32">
        <v>10948116000</v>
      </c>
      <c r="K60" s="32">
        <v>19828857000</v>
      </c>
      <c r="L60" s="32">
        <v>1896073000</v>
      </c>
      <c r="M60" s="32">
        <v>529267000</v>
      </c>
      <c r="N60" s="32">
        <v>0</v>
      </c>
      <c r="O60" s="20">
        <f>SUM($F$60:$N$60)</f>
        <v>87299649000</v>
      </c>
    </row>
    <row r="61" spans="1:15" ht="22.5" customHeight="1" thickBot="1">
      <c r="A61" s="27" t="s">
        <v>1</v>
      </c>
      <c r="B61" s="31" t="s">
        <v>42</v>
      </c>
      <c r="E61" s="4" t="s">
        <v>43</v>
      </c>
      <c r="F61" s="32">
        <v>1003187000</v>
      </c>
      <c r="G61" s="32">
        <v>133414000</v>
      </c>
      <c r="H61" s="32">
        <v>508686000</v>
      </c>
      <c r="I61" s="32">
        <v>0</v>
      </c>
      <c r="J61" s="32">
        <v>6351819000</v>
      </c>
      <c r="K61" s="32">
        <v>567322000</v>
      </c>
      <c r="L61" s="32">
        <v>1600000</v>
      </c>
      <c r="M61" s="32">
        <v>0</v>
      </c>
      <c r="N61" s="32">
        <v>0</v>
      </c>
      <c r="O61" s="20">
        <f>SUM($F$61:$N$61)</f>
        <v>8566028000</v>
      </c>
    </row>
    <row r="62" spans="1:15" ht="22.5" customHeight="1" thickBot="1">
      <c r="A62" s="27" t="s">
        <v>5</v>
      </c>
      <c r="B62" s="31" t="s">
        <v>1</v>
      </c>
      <c r="E62" s="4" t="s">
        <v>44</v>
      </c>
      <c r="F62" s="32">
        <f aca="true" t="shared" si="4" ref="F62:N62">F61+F60+F59</f>
        <v>312150760000</v>
      </c>
      <c r="G62" s="32">
        <f t="shared" si="4"/>
        <v>54988184000</v>
      </c>
      <c r="H62" s="32">
        <f t="shared" si="4"/>
        <v>83099722000</v>
      </c>
      <c r="I62" s="32">
        <f t="shared" si="4"/>
        <v>171356000000</v>
      </c>
      <c r="J62" s="32">
        <f t="shared" si="4"/>
        <v>566988329000</v>
      </c>
      <c r="K62" s="32">
        <f t="shared" si="4"/>
        <v>59292200000</v>
      </c>
      <c r="L62" s="32">
        <f t="shared" si="4"/>
        <v>32432536000</v>
      </c>
      <c r="M62" s="32">
        <f t="shared" si="4"/>
        <v>23924917000</v>
      </c>
      <c r="N62" s="32">
        <f t="shared" si="4"/>
        <v>8339148000</v>
      </c>
      <c r="O62" s="20">
        <f>SUM($F$62:$N$62)</f>
        <v>1312571796000</v>
      </c>
    </row>
    <row r="63" spans="1:15" ht="22.5" customHeight="1" thickBot="1">
      <c r="A63" s="7" t="s">
        <v>45</v>
      </c>
      <c r="B63" s="21" t="s">
        <v>1</v>
      </c>
      <c r="E63" s="4" t="s">
        <v>46</v>
      </c>
      <c r="F63" s="32">
        <v>0</v>
      </c>
      <c r="G63" s="32">
        <v>0</v>
      </c>
      <c r="H63" s="32">
        <v>0</v>
      </c>
      <c r="I63" s="32">
        <v>0</v>
      </c>
      <c r="J63" s="32">
        <v>55243059000</v>
      </c>
      <c r="K63" s="32">
        <v>0</v>
      </c>
      <c r="L63" s="32">
        <v>20184713000</v>
      </c>
      <c r="M63" s="32">
        <v>0</v>
      </c>
      <c r="N63" s="32">
        <v>0</v>
      </c>
      <c r="O63" s="20">
        <f>SUM($F$63:$N$63)</f>
        <v>75427772000</v>
      </c>
    </row>
    <row r="64" spans="1:15" ht="22.5" customHeight="1" thickBot="1">
      <c r="A64" s="7" t="s">
        <v>47</v>
      </c>
      <c r="B64" s="21" t="s">
        <v>1</v>
      </c>
      <c r="E64" s="4" t="s">
        <v>48</v>
      </c>
      <c r="F64" s="32">
        <v>0</v>
      </c>
      <c r="G64" s="32">
        <v>0</v>
      </c>
      <c r="H64" s="32">
        <v>0</v>
      </c>
      <c r="I64" s="32">
        <v>0</v>
      </c>
      <c r="J64" s="32">
        <v>6270024000</v>
      </c>
      <c r="K64" s="32">
        <v>0</v>
      </c>
      <c r="L64" s="32">
        <v>0</v>
      </c>
      <c r="M64" s="32">
        <v>0</v>
      </c>
      <c r="N64" s="32">
        <v>0</v>
      </c>
      <c r="O64" s="20">
        <f>SUM($F$64:$N$64)</f>
        <v>6270024000</v>
      </c>
    </row>
    <row r="65" spans="1:15" ht="31.5" customHeight="1" thickBot="1">
      <c r="A65" s="31" t="s">
        <v>5</v>
      </c>
      <c r="B65" s="21" t="s">
        <v>1</v>
      </c>
      <c r="E65" s="5" t="s">
        <v>49</v>
      </c>
      <c r="F65" s="32">
        <f aca="true" t="shared" si="5" ref="F65:N65">F62-(F63+F64)</f>
        <v>312150760000</v>
      </c>
      <c r="G65" s="32">
        <f t="shared" si="5"/>
        <v>54988184000</v>
      </c>
      <c r="H65" s="32">
        <f t="shared" si="5"/>
        <v>83099722000</v>
      </c>
      <c r="I65" s="32">
        <f t="shared" si="5"/>
        <v>171356000000</v>
      </c>
      <c r="J65" s="32">
        <f t="shared" si="5"/>
        <v>505475246000</v>
      </c>
      <c r="K65" s="32">
        <f t="shared" si="5"/>
        <v>59292200000</v>
      </c>
      <c r="L65" s="32">
        <f t="shared" si="5"/>
        <v>12247823000</v>
      </c>
      <c r="M65" s="32">
        <f t="shared" si="5"/>
        <v>23924917000</v>
      </c>
      <c r="N65" s="32">
        <f t="shared" si="5"/>
        <v>8339148000</v>
      </c>
      <c r="O65" s="32">
        <f>SUM($F$65:$N$65)</f>
        <v>1230874000000</v>
      </c>
    </row>
    <row r="66" ht="19.5" customHeight="1">
      <c r="O66" s="33" t="s">
        <v>1</v>
      </c>
    </row>
    <row r="67" ht="15" customHeight="1"/>
    <row r="68" ht="15" customHeight="1"/>
    <row r="69" ht="15" customHeight="1"/>
    <row r="70" ht="15" customHeight="1"/>
    <row r="71" ht="15" customHeight="1"/>
    <row r="72" ht="15">
      <c r="O72" s="34" t="s">
        <v>1</v>
      </c>
    </row>
  </sheetData>
  <sheetProtection/>
  <mergeCells count="14"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  <mergeCell ref="H13:H14"/>
    <mergeCell ref="I13:I14"/>
  </mergeCells>
  <printOptions horizontalCentered="1" verticalCentered="1"/>
  <pageMargins left="0.2362204724409449" right="0.15748031496062992" top="0.2755905511811024" bottom="0.31496062992125984" header="0.31496062992125984" footer="0.31496062992125984"/>
  <pageSetup fitToHeight="1" fitToWidth="1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Güner DEMİREL</dc:creator>
  <cp:keywords/>
  <dc:description/>
  <cp:lastModifiedBy>Ali  RENÇBER</cp:lastModifiedBy>
  <cp:lastPrinted>2019-01-16T09:03:34Z</cp:lastPrinted>
  <dcterms:created xsi:type="dcterms:W3CDTF">2018-10-16T16:18:16Z</dcterms:created>
  <dcterms:modified xsi:type="dcterms:W3CDTF">2019-01-17T11:15:11Z</dcterms:modified>
  <cp:category/>
  <cp:version/>
  <cp:contentType/>
  <cp:contentStatus/>
</cp:coreProperties>
</file>