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720" yWindow="645" windowWidth="15600" windowHeight="8940"/>
  </bookViews>
  <sheets>
    <sheet name="T 5.26" sheetId="5" r:id="rId1"/>
  </sheets>
  <definedNames>
    <definedName name="_xlnm.Print_Area" localSheetId="0">'T 5.26'!$A$1:$I$520</definedName>
  </definedNames>
  <calcPr calcId="162913"/>
</workbook>
</file>

<file path=xl/calcChain.xml><?xml version="1.0" encoding="utf-8"?>
<calcChain xmlns="http://schemas.openxmlformats.org/spreadsheetml/2006/main">
  <c r="D516" i="5" l="1"/>
  <c r="E516" i="5"/>
  <c r="F516" i="5"/>
  <c r="G516" i="5"/>
  <c r="H516" i="5"/>
  <c r="I516" i="5" s="1"/>
  <c r="D517" i="5"/>
  <c r="E517" i="5"/>
  <c r="F517" i="5"/>
  <c r="G517" i="5"/>
  <c r="H517" i="5"/>
  <c r="I517" i="5"/>
  <c r="D512" i="5" l="1"/>
  <c r="E512" i="5"/>
  <c r="F512" i="5"/>
  <c r="G512" i="5"/>
  <c r="H512" i="5"/>
  <c r="I512" i="5" s="1"/>
  <c r="D513" i="5"/>
  <c r="E513" i="5"/>
  <c r="F513" i="5"/>
  <c r="G513" i="5"/>
  <c r="H513" i="5"/>
  <c r="I513" i="5"/>
  <c r="D514" i="5"/>
  <c r="E514" i="5"/>
  <c r="F514" i="5"/>
  <c r="G514" i="5"/>
  <c r="H514" i="5"/>
  <c r="I514" i="5" s="1"/>
  <c r="D515" i="5"/>
  <c r="E515" i="5"/>
  <c r="F515" i="5"/>
  <c r="G515" i="5"/>
  <c r="H515" i="5"/>
  <c r="I515" i="5" s="1"/>
  <c r="I280" i="5" l="1"/>
  <c r="F507" i="5" l="1"/>
  <c r="F508" i="5"/>
  <c r="F509" i="5"/>
  <c r="F510" i="5"/>
  <c r="F511" i="5"/>
  <c r="F506" i="5"/>
  <c r="H511" i="5"/>
  <c r="G511" i="5"/>
  <c r="E511" i="5"/>
  <c r="D511" i="5"/>
  <c r="H510" i="5"/>
  <c r="G510" i="5"/>
  <c r="E510" i="5"/>
  <c r="D510" i="5"/>
  <c r="H509" i="5"/>
  <c r="G509" i="5"/>
  <c r="E509" i="5"/>
  <c r="D509" i="5"/>
  <c r="H508" i="5"/>
  <c r="G508" i="5"/>
  <c r="E508" i="5"/>
  <c r="D508" i="5"/>
  <c r="H507" i="5"/>
  <c r="G507" i="5"/>
  <c r="E507" i="5"/>
  <c r="D507" i="5"/>
  <c r="H506" i="5"/>
  <c r="G506" i="5"/>
  <c r="E506" i="5"/>
  <c r="D506" i="5"/>
  <c r="D502" i="5"/>
  <c r="E502" i="5"/>
  <c r="F502" i="5"/>
  <c r="G502" i="5"/>
  <c r="H502" i="5"/>
  <c r="D503" i="5"/>
  <c r="E503" i="5"/>
  <c r="F503" i="5"/>
  <c r="G503" i="5"/>
  <c r="H503" i="5"/>
  <c r="D499" i="5" l="1"/>
  <c r="E499" i="5"/>
  <c r="F499" i="5"/>
  <c r="G499" i="5"/>
  <c r="H499" i="5"/>
  <c r="D500" i="5"/>
  <c r="E500" i="5"/>
  <c r="F500" i="5"/>
  <c r="G500" i="5"/>
  <c r="H500" i="5"/>
  <c r="D501" i="5"/>
  <c r="E501" i="5"/>
  <c r="F501" i="5"/>
  <c r="G501" i="5"/>
  <c r="H501" i="5"/>
  <c r="D496" i="5" l="1"/>
  <c r="E496" i="5"/>
  <c r="F496" i="5"/>
  <c r="G496" i="5"/>
  <c r="H496" i="5"/>
  <c r="I510" i="5" s="1"/>
  <c r="D497" i="5"/>
  <c r="E497" i="5"/>
  <c r="F497" i="5"/>
  <c r="G497" i="5"/>
  <c r="H497" i="5"/>
  <c r="I511" i="5" s="1"/>
  <c r="D498" i="5"/>
  <c r="E498" i="5"/>
  <c r="F498" i="5"/>
  <c r="G498" i="5"/>
  <c r="H498" i="5"/>
  <c r="D495" i="5" l="1"/>
  <c r="E495" i="5"/>
  <c r="F495" i="5"/>
  <c r="G495" i="5"/>
  <c r="H495" i="5"/>
  <c r="I509" i="5" s="1"/>
  <c r="H493" i="5" l="1"/>
  <c r="I507" i="5" s="1"/>
  <c r="H494" i="5"/>
  <c r="I508" i="5" s="1"/>
  <c r="H492" i="5"/>
  <c r="I506" i="5" s="1"/>
  <c r="G494" i="5"/>
  <c r="G493" i="5"/>
  <c r="G492" i="5"/>
  <c r="F493" i="5"/>
  <c r="F494" i="5"/>
  <c r="F492" i="5"/>
  <c r="E493" i="5"/>
  <c r="E494" i="5"/>
  <c r="E492" i="5"/>
  <c r="D494" i="5"/>
  <c r="D493" i="5"/>
  <c r="D492" i="5"/>
  <c r="I279" i="5" l="1"/>
  <c r="G481" i="5"/>
  <c r="G482" i="5"/>
  <c r="G483" i="5"/>
  <c r="G484" i="5"/>
  <c r="G485" i="5"/>
  <c r="G486" i="5"/>
  <c r="G487" i="5"/>
  <c r="G488" i="5"/>
  <c r="G489" i="5"/>
  <c r="H481" i="5"/>
  <c r="I495" i="5" s="1"/>
  <c r="H482" i="5"/>
  <c r="I496" i="5" s="1"/>
  <c r="H483" i="5"/>
  <c r="I497" i="5" s="1"/>
  <c r="H484" i="5"/>
  <c r="I498" i="5" s="1"/>
  <c r="H485" i="5"/>
  <c r="I499" i="5" s="1"/>
  <c r="H486" i="5"/>
  <c r="I500" i="5" s="1"/>
  <c r="H487" i="5"/>
  <c r="I501" i="5" s="1"/>
  <c r="H488" i="5"/>
  <c r="I502" i="5" s="1"/>
  <c r="H489" i="5"/>
  <c r="I503" i="5" s="1"/>
  <c r="F481" i="5"/>
  <c r="F482" i="5"/>
  <c r="F483" i="5"/>
  <c r="F484" i="5"/>
  <c r="F485" i="5"/>
  <c r="F486" i="5"/>
  <c r="F487" i="5"/>
  <c r="F488" i="5"/>
  <c r="F489" i="5"/>
  <c r="E481" i="5"/>
  <c r="E482" i="5"/>
  <c r="E483" i="5"/>
  <c r="E484" i="5"/>
  <c r="E485" i="5"/>
  <c r="E486" i="5"/>
  <c r="E487" i="5"/>
  <c r="E488" i="5"/>
  <c r="E489" i="5"/>
  <c r="D481" i="5"/>
  <c r="D482" i="5"/>
  <c r="D483" i="5"/>
  <c r="D484" i="5"/>
  <c r="D485" i="5"/>
  <c r="D486" i="5"/>
  <c r="D487" i="5"/>
  <c r="D488" i="5"/>
  <c r="D489" i="5"/>
  <c r="H479" i="5" l="1"/>
  <c r="I493" i="5" s="1"/>
  <c r="H480" i="5"/>
  <c r="I494" i="5" s="1"/>
  <c r="H478" i="5"/>
  <c r="I492" i="5" s="1"/>
  <c r="F480" i="5"/>
  <c r="F479" i="5"/>
  <c r="F478" i="5"/>
  <c r="E479" i="5"/>
  <c r="E480" i="5"/>
  <c r="E478" i="5"/>
  <c r="G480" i="5"/>
  <c r="D480" i="5"/>
  <c r="G479" i="5"/>
  <c r="D479" i="5"/>
  <c r="G478" i="5"/>
  <c r="D478" i="5"/>
  <c r="I278" i="5" l="1"/>
  <c r="H473" i="5"/>
  <c r="I487" i="5" s="1"/>
  <c r="H474" i="5"/>
  <c r="I488" i="5" s="1"/>
  <c r="H475" i="5"/>
  <c r="I489" i="5" s="1"/>
  <c r="G473" i="5"/>
  <c r="G474" i="5"/>
  <c r="G475" i="5"/>
  <c r="F473" i="5"/>
  <c r="F474" i="5"/>
  <c r="F475" i="5"/>
  <c r="E473" i="5"/>
  <c r="E474" i="5"/>
  <c r="E475" i="5"/>
  <c r="D473" i="5"/>
  <c r="D474" i="5"/>
  <c r="D475" i="5"/>
  <c r="H465" i="5" l="1"/>
  <c r="I479" i="5" s="1"/>
  <c r="H466" i="5"/>
  <c r="I480" i="5" s="1"/>
  <c r="H467" i="5"/>
  <c r="I481" i="5" s="1"/>
  <c r="H468" i="5"/>
  <c r="I482" i="5" s="1"/>
  <c r="H469" i="5"/>
  <c r="I483" i="5" s="1"/>
  <c r="H470" i="5"/>
  <c r="I484" i="5" s="1"/>
  <c r="H471" i="5"/>
  <c r="I485" i="5" s="1"/>
  <c r="H472" i="5"/>
  <c r="I486" i="5" s="1"/>
  <c r="H464" i="5"/>
  <c r="I478" i="5" s="1"/>
  <c r="H451" i="5"/>
  <c r="H452" i="5"/>
  <c r="H453" i="5"/>
  <c r="H454" i="5"/>
  <c r="H455" i="5"/>
  <c r="H456" i="5"/>
  <c r="H457" i="5"/>
  <c r="H458" i="5"/>
  <c r="H459" i="5"/>
  <c r="I473" i="5" s="1"/>
  <c r="H460" i="5"/>
  <c r="I474" i="5" s="1"/>
  <c r="H461" i="5"/>
  <c r="I475" i="5" s="1"/>
  <c r="H450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21" i="5"/>
  <c r="H422" i="5"/>
  <c r="H423" i="5"/>
  <c r="H424" i="5"/>
  <c r="H425" i="5"/>
  <c r="H426" i="5"/>
  <c r="H427" i="5"/>
  <c r="H428" i="5"/>
  <c r="H429" i="5"/>
  <c r="H430" i="5"/>
  <c r="H431" i="5"/>
  <c r="H420" i="5"/>
  <c r="H406" i="5"/>
  <c r="H407" i="5"/>
  <c r="H408" i="5"/>
  <c r="H409" i="5"/>
  <c r="H410" i="5"/>
  <c r="H411" i="5"/>
  <c r="H412" i="5"/>
  <c r="H413" i="5"/>
  <c r="H414" i="5"/>
  <c r="H415" i="5"/>
  <c r="H416" i="5"/>
  <c r="H405" i="5"/>
  <c r="G470" i="5"/>
  <c r="G471" i="5"/>
  <c r="G472" i="5"/>
  <c r="F470" i="5"/>
  <c r="F471" i="5"/>
  <c r="F472" i="5"/>
  <c r="E470" i="5"/>
  <c r="E471" i="5"/>
  <c r="E472" i="5"/>
  <c r="D470" i="5"/>
  <c r="D471" i="5"/>
  <c r="D472" i="5"/>
  <c r="I470" i="5" l="1"/>
  <c r="I472" i="5"/>
  <c r="I471" i="5"/>
  <c r="G466" i="5"/>
  <c r="G467" i="5"/>
  <c r="G468" i="5"/>
  <c r="G469" i="5"/>
  <c r="F466" i="5"/>
  <c r="F467" i="5"/>
  <c r="F468" i="5"/>
  <c r="F469" i="5"/>
  <c r="E466" i="5"/>
  <c r="E467" i="5"/>
  <c r="E468" i="5"/>
  <c r="E469" i="5"/>
  <c r="D466" i="5"/>
  <c r="D467" i="5"/>
  <c r="D468" i="5"/>
  <c r="D469" i="5"/>
  <c r="G465" i="5" l="1"/>
  <c r="G464" i="5"/>
  <c r="F465" i="5"/>
  <c r="F464" i="5"/>
  <c r="E465" i="5"/>
  <c r="E464" i="5"/>
  <c r="D464" i="5"/>
  <c r="D465" i="5"/>
  <c r="I277" i="5" l="1"/>
  <c r="G459" i="5"/>
  <c r="G460" i="5"/>
  <c r="G461" i="5"/>
  <c r="F459" i="5"/>
  <c r="F460" i="5"/>
  <c r="F461" i="5"/>
  <c r="E459" i="5"/>
  <c r="E460" i="5"/>
  <c r="E461" i="5"/>
  <c r="D459" i="5"/>
  <c r="D460" i="5"/>
  <c r="D461" i="5"/>
  <c r="G456" i="5" l="1"/>
  <c r="G457" i="5"/>
  <c r="G458" i="5"/>
  <c r="F456" i="5"/>
  <c r="F457" i="5"/>
  <c r="F458" i="5"/>
  <c r="E456" i="5"/>
  <c r="E457" i="5"/>
  <c r="E458" i="5"/>
  <c r="D456" i="5"/>
  <c r="D457" i="5"/>
  <c r="D458" i="5"/>
  <c r="I469" i="5" l="1"/>
  <c r="G455" i="5"/>
  <c r="F455" i="5"/>
  <c r="E455" i="5"/>
  <c r="D455" i="5"/>
  <c r="I467" i="5"/>
  <c r="I468" i="5"/>
  <c r="G453" i="5"/>
  <c r="G454" i="5"/>
  <c r="F453" i="5"/>
  <c r="F454" i="5"/>
  <c r="E453" i="5"/>
  <c r="E454" i="5"/>
  <c r="D453" i="5"/>
  <c r="D454" i="5"/>
  <c r="I466" i="5" l="1"/>
  <c r="I465" i="5"/>
  <c r="I464" i="5"/>
  <c r="G452" i="5"/>
  <c r="G451" i="5"/>
  <c r="G450" i="5"/>
  <c r="F451" i="5"/>
  <c r="F452" i="5"/>
  <c r="F450" i="5"/>
  <c r="E451" i="5"/>
  <c r="E452" i="5"/>
  <c r="E450" i="5"/>
  <c r="D452" i="5"/>
  <c r="D451" i="5"/>
  <c r="D450" i="5"/>
  <c r="I460" i="5" l="1"/>
  <c r="I461" i="5"/>
  <c r="G445" i="5"/>
  <c r="G446" i="5"/>
  <c r="F445" i="5"/>
  <c r="F446" i="5"/>
  <c r="E445" i="5"/>
  <c r="E446" i="5"/>
  <c r="D445" i="5"/>
  <c r="D446" i="5"/>
  <c r="I456" i="5" l="1"/>
  <c r="I457" i="5"/>
  <c r="I458" i="5"/>
  <c r="I459" i="5"/>
  <c r="G441" i="5"/>
  <c r="G442" i="5"/>
  <c r="G443" i="5"/>
  <c r="G444" i="5"/>
  <c r="F441" i="5"/>
  <c r="F442" i="5"/>
  <c r="F443" i="5"/>
  <c r="F444" i="5"/>
  <c r="E441" i="5"/>
  <c r="E442" i="5"/>
  <c r="E443" i="5"/>
  <c r="E444" i="5"/>
  <c r="D441" i="5"/>
  <c r="D442" i="5"/>
  <c r="D443" i="5"/>
  <c r="D444" i="5"/>
  <c r="I455" i="5" l="1"/>
  <c r="G440" i="5"/>
  <c r="F440" i="5"/>
  <c r="E440" i="5"/>
  <c r="D440" i="5"/>
  <c r="I453" i="5" l="1"/>
  <c r="I454" i="5"/>
  <c r="G439" i="5"/>
  <c r="F439" i="5"/>
  <c r="E439" i="5"/>
  <c r="D439" i="5"/>
  <c r="G438" i="5" l="1"/>
  <c r="F436" i="5"/>
  <c r="F438" i="5"/>
  <c r="E435" i="5"/>
  <c r="E438" i="5"/>
  <c r="D438" i="5"/>
  <c r="F435" i="5" l="1"/>
  <c r="F437" i="5" l="1"/>
  <c r="E437" i="5"/>
  <c r="E436" i="5"/>
  <c r="I452" i="5"/>
  <c r="G437" i="5"/>
  <c r="D437" i="5"/>
  <c r="I451" i="5"/>
  <c r="G436" i="5"/>
  <c r="D436" i="5"/>
  <c r="I450" i="5"/>
  <c r="G435" i="5"/>
  <c r="D435" i="5"/>
  <c r="I276" i="5" l="1"/>
  <c r="D426" i="5"/>
  <c r="E426" i="5"/>
  <c r="F426" i="5"/>
  <c r="G426" i="5"/>
  <c r="I441" i="5"/>
  <c r="D427" i="5"/>
  <c r="E427" i="5"/>
  <c r="F427" i="5"/>
  <c r="G427" i="5"/>
  <c r="I442" i="5"/>
  <c r="D428" i="5"/>
  <c r="E428" i="5"/>
  <c r="F428" i="5"/>
  <c r="G428" i="5"/>
  <c r="I443" i="5"/>
  <c r="D429" i="5"/>
  <c r="E429" i="5"/>
  <c r="F429" i="5"/>
  <c r="G429" i="5"/>
  <c r="I444" i="5"/>
  <c r="D430" i="5"/>
  <c r="E430" i="5"/>
  <c r="F430" i="5"/>
  <c r="G430" i="5"/>
  <c r="I445" i="5"/>
  <c r="D431" i="5"/>
  <c r="E431" i="5"/>
  <c r="F431" i="5"/>
  <c r="G431" i="5"/>
  <c r="I446" i="5"/>
  <c r="D420" i="5"/>
  <c r="E420" i="5"/>
  <c r="F420" i="5"/>
  <c r="G420" i="5"/>
  <c r="I435" i="5"/>
  <c r="D421" i="5"/>
  <c r="E421" i="5"/>
  <c r="F421" i="5"/>
  <c r="G421" i="5"/>
  <c r="I436" i="5"/>
  <c r="D422" i="5"/>
  <c r="E422" i="5"/>
  <c r="F422" i="5"/>
  <c r="G422" i="5"/>
  <c r="I437" i="5"/>
  <c r="D423" i="5"/>
  <c r="E423" i="5"/>
  <c r="F423" i="5"/>
  <c r="G423" i="5"/>
  <c r="I438" i="5"/>
  <c r="D424" i="5"/>
  <c r="E424" i="5"/>
  <c r="F424" i="5"/>
  <c r="G424" i="5"/>
  <c r="I439" i="5"/>
  <c r="D425" i="5"/>
  <c r="E425" i="5"/>
  <c r="F425" i="5"/>
  <c r="G425" i="5"/>
  <c r="I440" i="5"/>
  <c r="H374" i="5" l="1"/>
  <c r="G405" i="5"/>
  <c r="G415" i="5"/>
  <c r="G416" i="5"/>
  <c r="G394" i="5"/>
  <c r="G393" i="5"/>
  <c r="G392" i="5"/>
  <c r="G391" i="5"/>
  <c r="G390" i="5"/>
  <c r="G385" i="5"/>
  <c r="G374" i="5"/>
  <c r="F406" i="5"/>
  <c r="F407" i="5"/>
  <c r="F408" i="5"/>
  <c r="F409" i="5"/>
  <c r="F410" i="5"/>
  <c r="F411" i="5"/>
  <c r="F412" i="5"/>
  <c r="F413" i="5"/>
  <c r="F414" i="5"/>
  <c r="F415" i="5"/>
  <c r="F416" i="5"/>
  <c r="F405" i="5"/>
  <c r="F385" i="5"/>
  <c r="E385" i="5"/>
  <c r="E390" i="5"/>
  <c r="E375" i="5"/>
  <c r="E374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1" i="5"/>
  <c r="E400" i="5"/>
  <c r="E399" i="5"/>
  <c r="E398" i="5"/>
  <c r="E397" i="5"/>
  <c r="E396" i="5"/>
  <c r="E395" i="5"/>
  <c r="E394" i="5"/>
  <c r="E393" i="5"/>
  <c r="E392" i="5"/>
  <c r="E391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I275" i="5" l="1"/>
  <c r="G414" i="5"/>
  <c r="G413" i="5"/>
  <c r="G412" i="5"/>
  <c r="G411" i="5"/>
  <c r="G410" i="5"/>
  <c r="G409" i="5"/>
  <c r="G408" i="5"/>
  <c r="G407" i="5"/>
  <c r="G406" i="5"/>
  <c r="C272" i="5" l="1"/>
  <c r="I430" i="5"/>
  <c r="I428" i="5"/>
  <c r="I426" i="5"/>
  <c r="I424" i="5"/>
  <c r="I422" i="5"/>
  <c r="I420" i="5"/>
  <c r="I431" i="5"/>
  <c r="I429" i="5"/>
  <c r="I427" i="5"/>
  <c r="I425" i="5"/>
  <c r="I423" i="5"/>
  <c r="I421" i="5"/>
  <c r="I274" i="5"/>
  <c r="F390" i="5"/>
  <c r="F400" i="5"/>
  <c r="H401" i="5"/>
  <c r="H400" i="5"/>
  <c r="H377" i="5"/>
  <c r="D374" i="5"/>
  <c r="F380" i="5"/>
  <c r="F375" i="5"/>
  <c r="F374" i="5"/>
  <c r="F376" i="5"/>
  <c r="F360" i="5"/>
  <c r="H385" i="5"/>
  <c r="H390" i="5"/>
  <c r="G401" i="5"/>
  <c r="G400" i="5"/>
  <c r="F401" i="5"/>
  <c r="G399" i="5"/>
  <c r="F399" i="5"/>
  <c r="G398" i="5"/>
  <c r="F398" i="5"/>
  <c r="G397" i="5"/>
  <c r="F397" i="5"/>
  <c r="G396" i="5"/>
  <c r="F396" i="5"/>
  <c r="G395" i="5"/>
  <c r="F395" i="5"/>
  <c r="F394" i="5"/>
  <c r="F393" i="5"/>
  <c r="F392" i="5"/>
  <c r="F391" i="5"/>
  <c r="H394" i="5"/>
  <c r="D385" i="5"/>
  <c r="G384" i="5"/>
  <c r="F384" i="5"/>
  <c r="E384" i="5"/>
  <c r="D384" i="5"/>
  <c r="G383" i="5"/>
  <c r="F383" i="5"/>
  <c r="E383" i="5"/>
  <c r="D383" i="5"/>
  <c r="G382" i="5"/>
  <c r="F382" i="5"/>
  <c r="E382" i="5"/>
  <c r="D382" i="5"/>
  <c r="G381" i="5"/>
  <c r="F381" i="5"/>
  <c r="E381" i="5"/>
  <c r="D381" i="5"/>
  <c r="G380" i="5"/>
  <c r="E380" i="5"/>
  <c r="D380" i="5"/>
  <c r="G379" i="5"/>
  <c r="F379" i="5"/>
  <c r="E379" i="5"/>
  <c r="D379" i="5"/>
  <c r="G378" i="5"/>
  <c r="F378" i="5"/>
  <c r="E378" i="5"/>
  <c r="D378" i="5"/>
  <c r="G377" i="5"/>
  <c r="F377" i="5"/>
  <c r="E377" i="5"/>
  <c r="D377" i="5"/>
  <c r="G376" i="5"/>
  <c r="E376" i="5"/>
  <c r="D376" i="5"/>
  <c r="G375" i="5"/>
  <c r="D375" i="5"/>
  <c r="G370" i="5"/>
  <c r="F370" i="5"/>
  <c r="E370" i="5"/>
  <c r="D370" i="5"/>
  <c r="G369" i="5"/>
  <c r="F369" i="5"/>
  <c r="E369" i="5"/>
  <c r="D369" i="5"/>
  <c r="G368" i="5"/>
  <c r="F368" i="5"/>
  <c r="E368" i="5"/>
  <c r="D368" i="5"/>
  <c r="G367" i="5"/>
  <c r="F367" i="5"/>
  <c r="E367" i="5"/>
  <c r="D367" i="5"/>
  <c r="G366" i="5"/>
  <c r="F366" i="5"/>
  <c r="E366" i="5"/>
  <c r="D366" i="5"/>
  <c r="G365" i="5"/>
  <c r="F365" i="5"/>
  <c r="E365" i="5"/>
  <c r="D365" i="5"/>
  <c r="G364" i="5"/>
  <c r="F364" i="5"/>
  <c r="E364" i="5"/>
  <c r="D364" i="5"/>
  <c r="G363" i="5"/>
  <c r="F363" i="5"/>
  <c r="E363" i="5"/>
  <c r="D363" i="5"/>
  <c r="G362" i="5"/>
  <c r="F362" i="5"/>
  <c r="E362" i="5"/>
  <c r="D362" i="5"/>
  <c r="G361" i="5"/>
  <c r="F361" i="5"/>
  <c r="E361" i="5"/>
  <c r="D361" i="5"/>
  <c r="G360" i="5"/>
  <c r="E360" i="5"/>
  <c r="D360" i="5"/>
  <c r="G359" i="5"/>
  <c r="F359" i="5"/>
  <c r="E359" i="5"/>
  <c r="D359" i="5"/>
  <c r="C356" i="5"/>
  <c r="H359" i="5" s="1"/>
  <c r="G355" i="5"/>
  <c r="F355" i="5"/>
  <c r="E355" i="5"/>
  <c r="D355" i="5"/>
  <c r="G354" i="5"/>
  <c r="F354" i="5"/>
  <c r="E354" i="5"/>
  <c r="D354" i="5"/>
  <c r="G353" i="5"/>
  <c r="F353" i="5"/>
  <c r="E353" i="5"/>
  <c r="D353" i="5"/>
  <c r="G352" i="5"/>
  <c r="F352" i="5"/>
  <c r="E352" i="5"/>
  <c r="D352" i="5"/>
  <c r="G351" i="5"/>
  <c r="F351" i="5"/>
  <c r="E351" i="5"/>
  <c r="D351" i="5"/>
  <c r="G350" i="5"/>
  <c r="F350" i="5"/>
  <c r="E350" i="5"/>
  <c r="D350" i="5"/>
  <c r="G349" i="5"/>
  <c r="F349" i="5"/>
  <c r="E349" i="5"/>
  <c r="D349" i="5"/>
  <c r="G348" i="5"/>
  <c r="F348" i="5"/>
  <c r="E348" i="5"/>
  <c r="D348" i="5"/>
  <c r="G347" i="5"/>
  <c r="F347" i="5"/>
  <c r="E347" i="5"/>
  <c r="D347" i="5"/>
  <c r="G346" i="5"/>
  <c r="F346" i="5"/>
  <c r="E346" i="5"/>
  <c r="D346" i="5"/>
  <c r="G345" i="5"/>
  <c r="F345" i="5"/>
  <c r="E345" i="5"/>
  <c r="D345" i="5"/>
  <c r="G344" i="5"/>
  <c r="F344" i="5"/>
  <c r="E344" i="5"/>
  <c r="D344" i="5"/>
  <c r="C340" i="5"/>
  <c r="H355" i="5" s="1"/>
  <c r="H339" i="5"/>
  <c r="G339" i="5"/>
  <c r="F339" i="5"/>
  <c r="E339" i="5"/>
  <c r="D339" i="5"/>
  <c r="H338" i="5"/>
  <c r="G338" i="5"/>
  <c r="F338" i="5"/>
  <c r="E338" i="5"/>
  <c r="D338" i="5"/>
  <c r="H337" i="5"/>
  <c r="G337" i="5"/>
  <c r="F337" i="5"/>
  <c r="E337" i="5"/>
  <c r="D337" i="5"/>
  <c r="H336" i="5"/>
  <c r="G336" i="5"/>
  <c r="F336" i="5"/>
  <c r="E336" i="5"/>
  <c r="D336" i="5"/>
  <c r="H335" i="5"/>
  <c r="G335" i="5"/>
  <c r="F335" i="5"/>
  <c r="E335" i="5"/>
  <c r="D335" i="5"/>
  <c r="H334" i="5"/>
  <c r="G334" i="5"/>
  <c r="F334" i="5"/>
  <c r="E334" i="5"/>
  <c r="D334" i="5"/>
  <c r="H333" i="5"/>
  <c r="G333" i="5"/>
  <c r="F333" i="5"/>
  <c r="E333" i="5"/>
  <c r="D333" i="5"/>
  <c r="H332" i="5"/>
  <c r="G332" i="5"/>
  <c r="F332" i="5"/>
  <c r="E332" i="5"/>
  <c r="D332" i="5"/>
  <c r="H331" i="5"/>
  <c r="G331" i="5"/>
  <c r="F331" i="5"/>
  <c r="E331" i="5"/>
  <c r="D331" i="5"/>
  <c r="H330" i="5"/>
  <c r="G330" i="5"/>
  <c r="F330" i="5"/>
  <c r="E330" i="5"/>
  <c r="D330" i="5"/>
  <c r="H329" i="5"/>
  <c r="G329" i="5"/>
  <c r="F329" i="5"/>
  <c r="E329" i="5"/>
  <c r="D329" i="5"/>
  <c r="H328" i="5"/>
  <c r="G328" i="5"/>
  <c r="F328" i="5"/>
  <c r="E328" i="5"/>
  <c r="D328" i="5"/>
  <c r="G324" i="5"/>
  <c r="F324" i="5"/>
  <c r="E324" i="5"/>
  <c r="D324" i="5"/>
  <c r="G323" i="5"/>
  <c r="F323" i="5"/>
  <c r="E323" i="5"/>
  <c r="D323" i="5"/>
  <c r="G322" i="5"/>
  <c r="F322" i="5"/>
  <c r="E322" i="5"/>
  <c r="D322" i="5"/>
  <c r="G321" i="5"/>
  <c r="F321" i="5"/>
  <c r="E321" i="5"/>
  <c r="D321" i="5"/>
  <c r="G320" i="5"/>
  <c r="F320" i="5"/>
  <c r="E320" i="5"/>
  <c r="D320" i="5"/>
  <c r="G319" i="5"/>
  <c r="F319" i="5"/>
  <c r="E319" i="5"/>
  <c r="D319" i="5"/>
  <c r="G318" i="5"/>
  <c r="F318" i="5"/>
  <c r="E318" i="5"/>
  <c r="D318" i="5"/>
  <c r="G317" i="5"/>
  <c r="F317" i="5"/>
  <c r="E317" i="5"/>
  <c r="D317" i="5"/>
  <c r="G316" i="5"/>
  <c r="F316" i="5"/>
  <c r="E316" i="5"/>
  <c r="D316" i="5"/>
  <c r="G315" i="5"/>
  <c r="F315" i="5"/>
  <c r="E315" i="5"/>
  <c r="D315" i="5"/>
  <c r="G314" i="5"/>
  <c r="F314" i="5"/>
  <c r="E314" i="5"/>
  <c r="D314" i="5"/>
  <c r="G313" i="5"/>
  <c r="F313" i="5"/>
  <c r="E313" i="5"/>
  <c r="D313" i="5"/>
  <c r="C310" i="5"/>
  <c r="H324" i="5" s="1"/>
  <c r="G309" i="5"/>
  <c r="F309" i="5"/>
  <c r="E309" i="5"/>
  <c r="D309" i="5"/>
  <c r="G308" i="5"/>
  <c r="F308" i="5"/>
  <c r="E308" i="5"/>
  <c r="D308" i="5"/>
  <c r="G307" i="5"/>
  <c r="F307" i="5"/>
  <c r="E307" i="5"/>
  <c r="D307" i="5"/>
  <c r="G306" i="5"/>
  <c r="F306" i="5"/>
  <c r="E306" i="5"/>
  <c r="D306" i="5"/>
  <c r="G305" i="5"/>
  <c r="F305" i="5"/>
  <c r="E305" i="5"/>
  <c r="D305" i="5"/>
  <c r="G304" i="5"/>
  <c r="F304" i="5"/>
  <c r="E304" i="5"/>
  <c r="D304" i="5"/>
  <c r="G303" i="5"/>
  <c r="F303" i="5"/>
  <c r="E303" i="5"/>
  <c r="D303" i="5"/>
  <c r="G302" i="5"/>
  <c r="F302" i="5"/>
  <c r="E302" i="5"/>
  <c r="D302" i="5"/>
  <c r="G301" i="5"/>
  <c r="F301" i="5"/>
  <c r="E301" i="5"/>
  <c r="D301" i="5"/>
  <c r="G300" i="5"/>
  <c r="F300" i="5"/>
  <c r="E300" i="5"/>
  <c r="D300" i="5"/>
  <c r="G299" i="5"/>
  <c r="F299" i="5"/>
  <c r="E299" i="5"/>
  <c r="D299" i="5"/>
  <c r="G298" i="5"/>
  <c r="F298" i="5"/>
  <c r="E298" i="5"/>
  <c r="D298" i="5"/>
  <c r="C295" i="5"/>
  <c r="H309" i="5" s="1"/>
  <c r="G294" i="5"/>
  <c r="F294" i="5"/>
  <c r="E294" i="5"/>
  <c r="D294" i="5"/>
  <c r="G293" i="5"/>
  <c r="F293" i="5"/>
  <c r="E293" i="5"/>
  <c r="D293" i="5"/>
  <c r="G292" i="5"/>
  <c r="F292" i="5"/>
  <c r="E292" i="5"/>
  <c r="D292" i="5"/>
  <c r="G291" i="5"/>
  <c r="F291" i="5"/>
  <c r="E291" i="5"/>
  <c r="D291" i="5"/>
  <c r="G290" i="5"/>
  <c r="F290" i="5"/>
  <c r="E290" i="5"/>
  <c r="D290" i="5"/>
  <c r="G289" i="5"/>
  <c r="F289" i="5"/>
  <c r="E289" i="5"/>
  <c r="D289" i="5"/>
  <c r="G288" i="5"/>
  <c r="F288" i="5"/>
  <c r="E288" i="5"/>
  <c r="D288" i="5"/>
  <c r="G287" i="5"/>
  <c r="F287" i="5"/>
  <c r="E287" i="5"/>
  <c r="D287" i="5"/>
  <c r="G286" i="5"/>
  <c r="F286" i="5"/>
  <c r="E286" i="5"/>
  <c r="D286" i="5"/>
  <c r="G285" i="5"/>
  <c r="F285" i="5"/>
  <c r="E285" i="5"/>
  <c r="D285" i="5"/>
  <c r="G284" i="5"/>
  <c r="F284" i="5"/>
  <c r="E284" i="5"/>
  <c r="D284" i="5"/>
  <c r="H283" i="5"/>
  <c r="G283" i="5"/>
  <c r="F283" i="5"/>
  <c r="E283" i="5"/>
  <c r="D283" i="5"/>
  <c r="C271" i="5"/>
  <c r="C269" i="5"/>
  <c r="I269" i="5" s="1"/>
  <c r="I268" i="5"/>
  <c r="H268" i="5"/>
  <c r="G268" i="5"/>
  <c r="F268" i="5"/>
  <c r="E268" i="5"/>
  <c r="D268" i="5"/>
  <c r="I267" i="5"/>
  <c r="G267" i="5"/>
  <c r="F267" i="5"/>
  <c r="E267" i="5"/>
  <c r="D267" i="5"/>
  <c r="I266" i="5"/>
  <c r="G266" i="5"/>
  <c r="F266" i="5"/>
  <c r="E266" i="5"/>
  <c r="D266" i="5"/>
  <c r="I265" i="5"/>
  <c r="G265" i="5"/>
  <c r="F265" i="5"/>
  <c r="E265" i="5"/>
  <c r="D265" i="5"/>
  <c r="I264" i="5"/>
  <c r="G264" i="5"/>
  <c r="F264" i="5"/>
  <c r="E264" i="5"/>
  <c r="D264" i="5"/>
  <c r="I263" i="5"/>
  <c r="G263" i="5"/>
  <c r="F263" i="5"/>
  <c r="E263" i="5"/>
  <c r="D263" i="5"/>
  <c r="I262" i="5"/>
  <c r="G262" i="5"/>
  <c r="F262" i="5"/>
  <c r="E262" i="5"/>
  <c r="D262" i="5"/>
  <c r="I261" i="5"/>
  <c r="G261" i="5"/>
  <c r="F261" i="5"/>
  <c r="E261" i="5"/>
  <c r="D261" i="5"/>
  <c r="I260" i="5"/>
  <c r="G260" i="5"/>
  <c r="F260" i="5"/>
  <c r="E260" i="5"/>
  <c r="D260" i="5"/>
  <c r="I259" i="5"/>
  <c r="G259" i="5"/>
  <c r="F259" i="5"/>
  <c r="E259" i="5"/>
  <c r="D259" i="5"/>
  <c r="I258" i="5"/>
  <c r="G258" i="5"/>
  <c r="F258" i="5"/>
  <c r="E258" i="5"/>
  <c r="D258" i="5"/>
  <c r="I257" i="5"/>
  <c r="G257" i="5"/>
  <c r="F257" i="5"/>
  <c r="E257" i="5"/>
  <c r="D257" i="5"/>
  <c r="I256" i="5"/>
  <c r="C254" i="5"/>
  <c r="H267" i="5" s="1"/>
  <c r="I253" i="5"/>
  <c r="G253" i="5"/>
  <c r="F253" i="5"/>
  <c r="E253" i="5"/>
  <c r="D253" i="5"/>
  <c r="I252" i="5"/>
  <c r="G252" i="5"/>
  <c r="F252" i="5"/>
  <c r="E252" i="5"/>
  <c r="D252" i="5"/>
  <c r="I251" i="5"/>
  <c r="G251" i="5"/>
  <c r="F251" i="5"/>
  <c r="E251" i="5"/>
  <c r="D251" i="5"/>
  <c r="I250" i="5"/>
  <c r="G250" i="5"/>
  <c r="F250" i="5"/>
  <c r="E250" i="5"/>
  <c r="D250" i="5"/>
  <c r="I249" i="5"/>
  <c r="G249" i="5"/>
  <c r="F249" i="5"/>
  <c r="E249" i="5"/>
  <c r="D249" i="5"/>
  <c r="I248" i="5"/>
  <c r="G248" i="5"/>
  <c r="F248" i="5"/>
  <c r="E248" i="5"/>
  <c r="D248" i="5"/>
  <c r="I247" i="5"/>
  <c r="G247" i="5"/>
  <c r="F247" i="5"/>
  <c r="E247" i="5"/>
  <c r="D247" i="5"/>
  <c r="I246" i="5"/>
  <c r="G246" i="5"/>
  <c r="F246" i="5"/>
  <c r="E246" i="5"/>
  <c r="D246" i="5"/>
  <c r="I245" i="5"/>
  <c r="G245" i="5"/>
  <c r="F245" i="5"/>
  <c r="E245" i="5"/>
  <c r="D245" i="5"/>
  <c r="I244" i="5"/>
  <c r="G244" i="5"/>
  <c r="F244" i="5"/>
  <c r="E244" i="5"/>
  <c r="D244" i="5"/>
  <c r="I243" i="5"/>
  <c r="G243" i="5"/>
  <c r="F243" i="5"/>
  <c r="E243" i="5"/>
  <c r="D243" i="5"/>
  <c r="I242" i="5"/>
  <c r="G242" i="5"/>
  <c r="F242" i="5"/>
  <c r="E242" i="5"/>
  <c r="D242" i="5"/>
  <c r="I241" i="5"/>
  <c r="C239" i="5"/>
  <c r="I239" i="5" s="1"/>
  <c r="I238" i="5"/>
  <c r="H238" i="5"/>
  <c r="G238" i="5"/>
  <c r="F238" i="5"/>
  <c r="E238" i="5"/>
  <c r="D238" i="5"/>
  <c r="I237" i="5"/>
  <c r="H237" i="5"/>
  <c r="G237" i="5"/>
  <c r="F237" i="5"/>
  <c r="E237" i="5"/>
  <c r="D237" i="5"/>
  <c r="I236" i="5"/>
  <c r="H236" i="5"/>
  <c r="G236" i="5"/>
  <c r="F236" i="5"/>
  <c r="E236" i="5"/>
  <c r="D236" i="5"/>
  <c r="I235" i="5"/>
  <c r="H235" i="5"/>
  <c r="G235" i="5"/>
  <c r="F235" i="5"/>
  <c r="E235" i="5"/>
  <c r="D235" i="5"/>
  <c r="I234" i="5"/>
  <c r="H234" i="5"/>
  <c r="G234" i="5"/>
  <c r="F234" i="5"/>
  <c r="E234" i="5"/>
  <c r="D234" i="5"/>
  <c r="I233" i="5"/>
  <c r="H233" i="5"/>
  <c r="G233" i="5"/>
  <c r="F233" i="5"/>
  <c r="E233" i="5"/>
  <c r="D233" i="5"/>
  <c r="I232" i="5"/>
  <c r="H232" i="5"/>
  <c r="G232" i="5"/>
  <c r="F232" i="5"/>
  <c r="E232" i="5"/>
  <c r="D232" i="5"/>
  <c r="I231" i="5"/>
  <c r="H231" i="5"/>
  <c r="G231" i="5"/>
  <c r="F231" i="5"/>
  <c r="E231" i="5"/>
  <c r="D231" i="5"/>
  <c r="I230" i="5"/>
  <c r="H230" i="5"/>
  <c r="G230" i="5"/>
  <c r="F230" i="5"/>
  <c r="E230" i="5"/>
  <c r="D230" i="5"/>
  <c r="I229" i="5"/>
  <c r="H229" i="5"/>
  <c r="G229" i="5"/>
  <c r="F229" i="5"/>
  <c r="E229" i="5"/>
  <c r="D229" i="5"/>
  <c r="I228" i="5"/>
  <c r="H228" i="5"/>
  <c r="G228" i="5"/>
  <c r="F228" i="5"/>
  <c r="E228" i="5"/>
  <c r="D228" i="5"/>
  <c r="I227" i="5"/>
  <c r="H227" i="5"/>
  <c r="G227" i="5"/>
  <c r="F227" i="5"/>
  <c r="E227" i="5"/>
  <c r="D227" i="5"/>
  <c r="I226" i="5"/>
  <c r="I225" i="5"/>
  <c r="I224" i="5"/>
  <c r="I223" i="5"/>
  <c r="G223" i="5"/>
  <c r="F223" i="5"/>
  <c r="E223" i="5"/>
  <c r="D223" i="5"/>
  <c r="I222" i="5"/>
  <c r="G222" i="5"/>
  <c r="F222" i="5"/>
  <c r="E222" i="5"/>
  <c r="D222" i="5"/>
  <c r="I221" i="5"/>
  <c r="G221" i="5"/>
  <c r="F221" i="5"/>
  <c r="E221" i="5"/>
  <c r="D221" i="5"/>
  <c r="I220" i="5"/>
  <c r="G220" i="5"/>
  <c r="F220" i="5"/>
  <c r="E220" i="5"/>
  <c r="D220" i="5"/>
  <c r="I219" i="5"/>
  <c r="G219" i="5"/>
  <c r="F219" i="5"/>
  <c r="E219" i="5"/>
  <c r="D219" i="5"/>
  <c r="I218" i="5"/>
  <c r="G218" i="5"/>
  <c r="F218" i="5"/>
  <c r="E218" i="5"/>
  <c r="D218" i="5"/>
  <c r="I217" i="5"/>
  <c r="G217" i="5"/>
  <c r="F217" i="5"/>
  <c r="E217" i="5"/>
  <c r="D217" i="5"/>
  <c r="I216" i="5"/>
  <c r="G216" i="5"/>
  <c r="F216" i="5"/>
  <c r="E216" i="5"/>
  <c r="D216" i="5"/>
  <c r="I215" i="5"/>
  <c r="G215" i="5"/>
  <c r="F215" i="5"/>
  <c r="E215" i="5"/>
  <c r="D215" i="5"/>
  <c r="I214" i="5"/>
  <c r="G214" i="5"/>
  <c r="F214" i="5"/>
  <c r="E214" i="5"/>
  <c r="D214" i="5"/>
  <c r="I213" i="5"/>
  <c r="G213" i="5"/>
  <c r="F213" i="5"/>
  <c r="E213" i="5"/>
  <c r="D213" i="5"/>
  <c r="I212" i="5"/>
  <c r="G212" i="5"/>
  <c r="F212" i="5"/>
  <c r="E212" i="5"/>
  <c r="D212" i="5"/>
  <c r="I211" i="5"/>
  <c r="C209" i="5"/>
  <c r="I209" i="5" s="1"/>
  <c r="I208" i="5"/>
  <c r="G208" i="5"/>
  <c r="F208" i="5"/>
  <c r="E208" i="5"/>
  <c r="D208" i="5"/>
  <c r="I207" i="5"/>
  <c r="G207" i="5"/>
  <c r="F207" i="5"/>
  <c r="E207" i="5"/>
  <c r="D207" i="5"/>
  <c r="I206" i="5"/>
  <c r="G206" i="5"/>
  <c r="F206" i="5"/>
  <c r="E206" i="5"/>
  <c r="D206" i="5"/>
  <c r="I205" i="5"/>
  <c r="G205" i="5"/>
  <c r="F205" i="5"/>
  <c r="E205" i="5"/>
  <c r="D205" i="5"/>
  <c r="I204" i="5"/>
  <c r="G204" i="5"/>
  <c r="F204" i="5"/>
  <c r="E204" i="5"/>
  <c r="D204" i="5"/>
  <c r="I203" i="5"/>
  <c r="G203" i="5"/>
  <c r="F203" i="5"/>
  <c r="E203" i="5"/>
  <c r="D203" i="5"/>
  <c r="I202" i="5"/>
  <c r="G202" i="5"/>
  <c r="F202" i="5"/>
  <c r="E202" i="5"/>
  <c r="D202" i="5"/>
  <c r="I201" i="5"/>
  <c r="G201" i="5"/>
  <c r="F201" i="5"/>
  <c r="E201" i="5"/>
  <c r="D201" i="5"/>
  <c r="I200" i="5"/>
  <c r="G200" i="5"/>
  <c r="F200" i="5"/>
  <c r="E200" i="5"/>
  <c r="D200" i="5"/>
  <c r="I199" i="5"/>
  <c r="G199" i="5"/>
  <c r="F199" i="5"/>
  <c r="E199" i="5"/>
  <c r="D199" i="5"/>
  <c r="I198" i="5"/>
  <c r="G198" i="5"/>
  <c r="F198" i="5"/>
  <c r="E198" i="5"/>
  <c r="D198" i="5"/>
  <c r="I197" i="5"/>
  <c r="G197" i="5"/>
  <c r="F197" i="5"/>
  <c r="E197" i="5"/>
  <c r="D197" i="5"/>
  <c r="I196" i="5"/>
  <c r="C194" i="5"/>
  <c r="H208" i="5" s="1"/>
  <c r="I193" i="5"/>
  <c r="G193" i="5"/>
  <c r="F193" i="5"/>
  <c r="E193" i="5"/>
  <c r="D193" i="5"/>
  <c r="I192" i="5"/>
  <c r="G192" i="5"/>
  <c r="F192" i="5"/>
  <c r="E192" i="5"/>
  <c r="D192" i="5"/>
  <c r="I191" i="5"/>
  <c r="G191" i="5"/>
  <c r="F191" i="5"/>
  <c r="E191" i="5"/>
  <c r="D191" i="5"/>
  <c r="I190" i="5"/>
  <c r="G190" i="5"/>
  <c r="F190" i="5"/>
  <c r="E190" i="5"/>
  <c r="D190" i="5"/>
  <c r="I189" i="5"/>
  <c r="G189" i="5"/>
  <c r="F189" i="5"/>
  <c r="E189" i="5"/>
  <c r="D189" i="5"/>
  <c r="I188" i="5"/>
  <c r="G188" i="5"/>
  <c r="F188" i="5"/>
  <c r="E188" i="5"/>
  <c r="D188" i="5"/>
  <c r="I187" i="5"/>
  <c r="G187" i="5"/>
  <c r="F187" i="5"/>
  <c r="E187" i="5"/>
  <c r="D187" i="5"/>
  <c r="I186" i="5"/>
  <c r="G186" i="5"/>
  <c r="F186" i="5"/>
  <c r="E186" i="5"/>
  <c r="D186" i="5"/>
  <c r="I185" i="5"/>
  <c r="G185" i="5"/>
  <c r="F185" i="5"/>
  <c r="E185" i="5"/>
  <c r="D185" i="5"/>
  <c r="I184" i="5"/>
  <c r="G184" i="5"/>
  <c r="F184" i="5"/>
  <c r="E184" i="5"/>
  <c r="D184" i="5"/>
  <c r="I183" i="5"/>
  <c r="G183" i="5"/>
  <c r="F183" i="5"/>
  <c r="E183" i="5"/>
  <c r="D183" i="5"/>
  <c r="I182" i="5"/>
  <c r="G182" i="5"/>
  <c r="F182" i="5"/>
  <c r="E182" i="5"/>
  <c r="D182" i="5"/>
  <c r="I181" i="5"/>
  <c r="C179" i="5"/>
  <c r="H182" i="5" s="1"/>
  <c r="I178" i="5"/>
  <c r="G178" i="5"/>
  <c r="E178" i="5"/>
  <c r="D178" i="5"/>
  <c r="I177" i="5"/>
  <c r="G177" i="5"/>
  <c r="E177" i="5"/>
  <c r="D177" i="5"/>
  <c r="I176" i="5"/>
  <c r="G176" i="5"/>
  <c r="E176" i="5"/>
  <c r="D176" i="5"/>
  <c r="I175" i="5"/>
  <c r="G175" i="5"/>
  <c r="E175" i="5"/>
  <c r="D175" i="5"/>
  <c r="I174" i="5"/>
  <c r="G174" i="5"/>
  <c r="E174" i="5"/>
  <c r="D174" i="5"/>
  <c r="I173" i="5"/>
  <c r="G173" i="5"/>
  <c r="E173" i="5"/>
  <c r="D173" i="5"/>
  <c r="I172" i="5"/>
  <c r="G172" i="5"/>
  <c r="E172" i="5"/>
  <c r="D172" i="5"/>
  <c r="I171" i="5"/>
  <c r="G171" i="5"/>
  <c r="E171" i="5"/>
  <c r="D171" i="5"/>
  <c r="I170" i="5"/>
  <c r="G170" i="5"/>
  <c r="E170" i="5"/>
  <c r="D170" i="5"/>
  <c r="I169" i="5"/>
  <c r="G169" i="5"/>
  <c r="E169" i="5"/>
  <c r="D169" i="5"/>
  <c r="I168" i="5"/>
  <c r="G168" i="5"/>
  <c r="E168" i="5"/>
  <c r="D168" i="5"/>
  <c r="I167" i="5"/>
  <c r="G167" i="5"/>
  <c r="E167" i="5"/>
  <c r="D167" i="5"/>
  <c r="I166" i="5"/>
  <c r="C164" i="5"/>
  <c r="H178" i="5" s="1"/>
  <c r="I163" i="5"/>
  <c r="G163" i="5"/>
  <c r="E163" i="5"/>
  <c r="D163" i="5"/>
  <c r="I162" i="5"/>
  <c r="G162" i="5"/>
  <c r="E162" i="5"/>
  <c r="D162" i="5"/>
  <c r="I161" i="5"/>
  <c r="G161" i="5"/>
  <c r="E161" i="5"/>
  <c r="D161" i="5"/>
  <c r="I160" i="5"/>
  <c r="G160" i="5"/>
  <c r="E160" i="5"/>
  <c r="D160" i="5"/>
  <c r="I159" i="5"/>
  <c r="G159" i="5"/>
  <c r="E159" i="5"/>
  <c r="D159" i="5"/>
  <c r="I158" i="5"/>
  <c r="G158" i="5"/>
  <c r="E158" i="5"/>
  <c r="D158" i="5"/>
  <c r="I157" i="5"/>
  <c r="G157" i="5"/>
  <c r="E157" i="5"/>
  <c r="D157" i="5"/>
  <c r="I156" i="5"/>
  <c r="G156" i="5"/>
  <c r="E156" i="5"/>
  <c r="D156" i="5"/>
  <c r="I155" i="5"/>
  <c r="G155" i="5"/>
  <c r="E155" i="5"/>
  <c r="D155" i="5"/>
  <c r="I154" i="5"/>
  <c r="G154" i="5"/>
  <c r="E154" i="5"/>
  <c r="D154" i="5"/>
  <c r="I153" i="5"/>
  <c r="G153" i="5"/>
  <c r="E153" i="5"/>
  <c r="D153" i="5"/>
  <c r="I152" i="5"/>
  <c r="G152" i="5"/>
  <c r="E152" i="5"/>
  <c r="D152" i="5"/>
  <c r="I151" i="5"/>
  <c r="C149" i="5"/>
  <c r="I150" i="5" s="1"/>
  <c r="I148" i="5"/>
  <c r="G148" i="5"/>
  <c r="E148" i="5"/>
  <c r="D148" i="5"/>
  <c r="I147" i="5"/>
  <c r="G147" i="5"/>
  <c r="E147" i="5"/>
  <c r="D147" i="5"/>
  <c r="I146" i="5"/>
  <c r="G146" i="5"/>
  <c r="E146" i="5"/>
  <c r="D146" i="5"/>
  <c r="I145" i="5"/>
  <c r="G145" i="5"/>
  <c r="E145" i="5"/>
  <c r="D145" i="5"/>
  <c r="I144" i="5"/>
  <c r="G144" i="5"/>
  <c r="E144" i="5"/>
  <c r="D144" i="5"/>
  <c r="I143" i="5"/>
  <c r="G143" i="5"/>
  <c r="E143" i="5"/>
  <c r="D143" i="5"/>
  <c r="I142" i="5"/>
  <c r="G142" i="5"/>
  <c r="E142" i="5"/>
  <c r="D142" i="5"/>
  <c r="I141" i="5"/>
  <c r="G141" i="5"/>
  <c r="E141" i="5"/>
  <c r="D141" i="5"/>
  <c r="I140" i="5"/>
  <c r="G140" i="5"/>
  <c r="E140" i="5"/>
  <c r="D140" i="5"/>
  <c r="I139" i="5"/>
  <c r="G139" i="5"/>
  <c r="E139" i="5"/>
  <c r="D139" i="5"/>
  <c r="I138" i="5"/>
  <c r="G138" i="5"/>
  <c r="E138" i="5"/>
  <c r="D138" i="5"/>
  <c r="I137" i="5"/>
  <c r="G137" i="5"/>
  <c r="E137" i="5"/>
  <c r="D137" i="5"/>
  <c r="I136" i="5"/>
  <c r="C134" i="5"/>
  <c r="H148" i="5" s="1"/>
  <c r="I133" i="5"/>
  <c r="G133" i="5"/>
  <c r="E133" i="5"/>
  <c r="D133" i="5"/>
  <c r="I132" i="5"/>
  <c r="G132" i="5"/>
  <c r="E132" i="5"/>
  <c r="D132" i="5"/>
  <c r="I131" i="5"/>
  <c r="G131" i="5"/>
  <c r="E131" i="5"/>
  <c r="D131" i="5"/>
  <c r="I130" i="5"/>
  <c r="G130" i="5"/>
  <c r="E130" i="5"/>
  <c r="D130" i="5"/>
  <c r="I129" i="5"/>
  <c r="G129" i="5"/>
  <c r="E129" i="5"/>
  <c r="D129" i="5"/>
  <c r="I128" i="5"/>
  <c r="G128" i="5"/>
  <c r="E128" i="5"/>
  <c r="D128" i="5"/>
  <c r="I127" i="5"/>
  <c r="G127" i="5"/>
  <c r="E127" i="5"/>
  <c r="D127" i="5"/>
  <c r="I126" i="5"/>
  <c r="G126" i="5"/>
  <c r="E126" i="5"/>
  <c r="D126" i="5"/>
  <c r="I125" i="5"/>
  <c r="G125" i="5"/>
  <c r="E125" i="5"/>
  <c r="D125" i="5"/>
  <c r="I124" i="5"/>
  <c r="G124" i="5"/>
  <c r="E124" i="5"/>
  <c r="D124" i="5"/>
  <c r="I123" i="5"/>
  <c r="G123" i="5"/>
  <c r="E123" i="5"/>
  <c r="D123" i="5"/>
  <c r="I122" i="5"/>
  <c r="G122" i="5"/>
  <c r="E122" i="5"/>
  <c r="D122" i="5"/>
  <c r="I121" i="5"/>
  <c r="C119" i="5"/>
  <c r="H132" i="5" s="1"/>
  <c r="I118" i="5"/>
  <c r="G118" i="5"/>
  <c r="E118" i="5"/>
  <c r="D118" i="5"/>
  <c r="I117" i="5"/>
  <c r="G117" i="5"/>
  <c r="E117" i="5"/>
  <c r="D117" i="5"/>
  <c r="I116" i="5"/>
  <c r="G116" i="5"/>
  <c r="E116" i="5"/>
  <c r="D116" i="5"/>
  <c r="I115" i="5"/>
  <c r="G115" i="5"/>
  <c r="E115" i="5"/>
  <c r="D115" i="5"/>
  <c r="I114" i="5"/>
  <c r="G114" i="5"/>
  <c r="E114" i="5"/>
  <c r="D114" i="5"/>
  <c r="I113" i="5"/>
  <c r="G113" i="5"/>
  <c r="E113" i="5"/>
  <c r="D113" i="5"/>
  <c r="I112" i="5"/>
  <c r="G112" i="5"/>
  <c r="E112" i="5"/>
  <c r="D112" i="5"/>
  <c r="I111" i="5"/>
  <c r="G111" i="5"/>
  <c r="E111" i="5"/>
  <c r="D111" i="5"/>
  <c r="I110" i="5"/>
  <c r="G110" i="5"/>
  <c r="E110" i="5"/>
  <c r="D110" i="5"/>
  <c r="I109" i="5"/>
  <c r="G109" i="5"/>
  <c r="E109" i="5"/>
  <c r="D109" i="5"/>
  <c r="I108" i="5"/>
  <c r="G108" i="5"/>
  <c r="E108" i="5"/>
  <c r="D108" i="5"/>
  <c r="I107" i="5"/>
  <c r="G107" i="5"/>
  <c r="E107" i="5"/>
  <c r="D107" i="5"/>
  <c r="I106" i="5"/>
  <c r="C104" i="5"/>
  <c r="H118" i="5" s="1"/>
  <c r="I103" i="5"/>
  <c r="G103" i="5"/>
  <c r="E103" i="5"/>
  <c r="D103" i="5"/>
  <c r="I102" i="5"/>
  <c r="G102" i="5"/>
  <c r="E102" i="5"/>
  <c r="D102" i="5"/>
  <c r="I101" i="5"/>
  <c r="G101" i="5"/>
  <c r="E101" i="5"/>
  <c r="D101" i="5"/>
  <c r="I100" i="5"/>
  <c r="G100" i="5"/>
  <c r="E100" i="5"/>
  <c r="D100" i="5"/>
  <c r="I99" i="5"/>
  <c r="G99" i="5"/>
  <c r="E99" i="5"/>
  <c r="D99" i="5"/>
  <c r="I98" i="5"/>
  <c r="G98" i="5"/>
  <c r="E98" i="5"/>
  <c r="D98" i="5"/>
  <c r="I97" i="5"/>
  <c r="G97" i="5"/>
  <c r="E97" i="5"/>
  <c r="D97" i="5"/>
  <c r="I96" i="5"/>
  <c r="G96" i="5"/>
  <c r="E96" i="5"/>
  <c r="D96" i="5"/>
  <c r="I95" i="5"/>
  <c r="G95" i="5"/>
  <c r="E95" i="5"/>
  <c r="D95" i="5"/>
  <c r="I94" i="5"/>
  <c r="G94" i="5"/>
  <c r="E94" i="5"/>
  <c r="D94" i="5"/>
  <c r="I93" i="5"/>
  <c r="G93" i="5"/>
  <c r="E93" i="5"/>
  <c r="D93" i="5"/>
  <c r="I92" i="5"/>
  <c r="G92" i="5"/>
  <c r="E92" i="5"/>
  <c r="D92" i="5"/>
  <c r="I91" i="5"/>
  <c r="C89" i="5"/>
  <c r="H102" i="5" s="1"/>
  <c r="I88" i="5"/>
  <c r="G88" i="5"/>
  <c r="E88" i="5"/>
  <c r="D88" i="5"/>
  <c r="I87" i="5"/>
  <c r="G87" i="5"/>
  <c r="E87" i="5"/>
  <c r="D87" i="5"/>
  <c r="I86" i="5"/>
  <c r="G86" i="5"/>
  <c r="E86" i="5"/>
  <c r="D86" i="5"/>
  <c r="I85" i="5"/>
  <c r="G85" i="5"/>
  <c r="E85" i="5"/>
  <c r="D85" i="5"/>
  <c r="I84" i="5"/>
  <c r="G84" i="5"/>
  <c r="E84" i="5"/>
  <c r="D84" i="5"/>
  <c r="I83" i="5"/>
  <c r="G83" i="5"/>
  <c r="E83" i="5"/>
  <c r="D83" i="5"/>
  <c r="I82" i="5"/>
  <c r="G82" i="5"/>
  <c r="E82" i="5"/>
  <c r="D82" i="5"/>
  <c r="I81" i="5"/>
  <c r="G81" i="5"/>
  <c r="E81" i="5"/>
  <c r="D81" i="5"/>
  <c r="I80" i="5"/>
  <c r="G80" i="5"/>
  <c r="E80" i="5"/>
  <c r="D80" i="5"/>
  <c r="I79" i="5"/>
  <c r="G79" i="5"/>
  <c r="E79" i="5"/>
  <c r="D79" i="5"/>
  <c r="I78" i="5"/>
  <c r="G78" i="5"/>
  <c r="E78" i="5"/>
  <c r="D78" i="5"/>
  <c r="I77" i="5"/>
  <c r="G77" i="5"/>
  <c r="E77" i="5"/>
  <c r="D77" i="5"/>
  <c r="I76" i="5"/>
  <c r="C74" i="5"/>
  <c r="H88" i="5" s="1"/>
  <c r="I73" i="5"/>
  <c r="G73" i="5"/>
  <c r="E73" i="5"/>
  <c r="D73" i="5"/>
  <c r="I72" i="5"/>
  <c r="G72" i="5"/>
  <c r="E72" i="5"/>
  <c r="D72" i="5"/>
  <c r="I71" i="5"/>
  <c r="G71" i="5"/>
  <c r="E71" i="5"/>
  <c r="D71" i="5"/>
  <c r="I70" i="5"/>
  <c r="G70" i="5"/>
  <c r="E70" i="5"/>
  <c r="D70" i="5"/>
  <c r="I69" i="5"/>
  <c r="G69" i="5"/>
  <c r="E69" i="5"/>
  <c r="D69" i="5"/>
  <c r="I68" i="5"/>
  <c r="G68" i="5"/>
  <c r="E68" i="5"/>
  <c r="D68" i="5"/>
  <c r="I67" i="5"/>
  <c r="G67" i="5"/>
  <c r="E67" i="5"/>
  <c r="D67" i="5"/>
  <c r="I66" i="5"/>
  <c r="G66" i="5"/>
  <c r="E66" i="5"/>
  <c r="D66" i="5"/>
  <c r="I65" i="5"/>
  <c r="G65" i="5"/>
  <c r="E65" i="5"/>
  <c r="D65" i="5"/>
  <c r="I64" i="5"/>
  <c r="G64" i="5"/>
  <c r="E64" i="5"/>
  <c r="D64" i="5"/>
  <c r="I63" i="5"/>
  <c r="G63" i="5"/>
  <c r="E63" i="5"/>
  <c r="D63" i="5"/>
  <c r="I62" i="5"/>
  <c r="G62" i="5"/>
  <c r="E62" i="5"/>
  <c r="D62" i="5"/>
  <c r="I61" i="5"/>
  <c r="C59" i="5"/>
  <c r="H72" i="5" s="1"/>
  <c r="I58" i="5"/>
  <c r="G58" i="5"/>
  <c r="E58" i="5"/>
  <c r="D58" i="5"/>
  <c r="I57" i="5"/>
  <c r="G57" i="5"/>
  <c r="E57" i="5"/>
  <c r="D57" i="5"/>
  <c r="I56" i="5"/>
  <c r="G56" i="5"/>
  <c r="E56" i="5"/>
  <c r="D56" i="5"/>
  <c r="I55" i="5"/>
  <c r="G55" i="5"/>
  <c r="E55" i="5"/>
  <c r="D55" i="5"/>
  <c r="I54" i="5"/>
  <c r="G54" i="5"/>
  <c r="E54" i="5"/>
  <c r="D54" i="5"/>
  <c r="I53" i="5"/>
  <c r="G53" i="5"/>
  <c r="E53" i="5"/>
  <c r="D53" i="5"/>
  <c r="I52" i="5"/>
  <c r="G52" i="5"/>
  <c r="E52" i="5"/>
  <c r="D52" i="5"/>
  <c r="I51" i="5"/>
  <c r="G51" i="5"/>
  <c r="E51" i="5"/>
  <c r="D51" i="5"/>
  <c r="I50" i="5"/>
  <c r="G50" i="5"/>
  <c r="E50" i="5"/>
  <c r="D50" i="5"/>
  <c r="I49" i="5"/>
  <c r="G49" i="5"/>
  <c r="E49" i="5"/>
  <c r="D49" i="5"/>
  <c r="I48" i="5"/>
  <c r="G48" i="5"/>
  <c r="E48" i="5"/>
  <c r="D48" i="5"/>
  <c r="I47" i="5"/>
  <c r="G47" i="5"/>
  <c r="E47" i="5"/>
  <c r="D47" i="5"/>
  <c r="I46" i="5"/>
  <c r="C44" i="5"/>
  <c r="H58" i="5" s="1"/>
  <c r="I43" i="5"/>
  <c r="G43" i="5"/>
  <c r="E43" i="5"/>
  <c r="D43" i="5"/>
  <c r="I42" i="5"/>
  <c r="G42" i="5"/>
  <c r="E42" i="5"/>
  <c r="D42" i="5"/>
  <c r="I41" i="5"/>
  <c r="G41" i="5"/>
  <c r="E41" i="5"/>
  <c r="D41" i="5"/>
  <c r="I40" i="5"/>
  <c r="G40" i="5"/>
  <c r="E40" i="5"/>
  <c r="D40" i="5"/>
  <c r="I39" i="5"/>
  <c r="G39" i="5"/>
  <c r="E39" i="5"/>
  <c r="D39" i="5"/>
  <c r="I38" i="5"/>
  <c r="G38" i="5"/>
  <c r="E38" i="5"/>
  <c r="D38" i="5"/>
  <c r="I37" i="5"/>
  <c r="G37" i="5"/>
  <c r="E37" i="5"/>
  <c r="D37" i="5"/>
  <c r="I36" i="5"/>
  <c r="G36" i="5"/>
  <c r="E36" i="5"/>
  <c r="D36" i="5"/>
  <c r="I35" i="5"/>
  <c r="G35" i="5"/>
  <c r="E35" i="5"/>
  <c r="D35" i="5"/>
  <c r="I34" i="5"/>
  <c r="G34" i="5"/>
  <c r="E34" i="5"/>
  <c r="D34" i="5"/>
  <c r="I33" i="5"/>
  <c r="G33" i="5"/>
  <c r="E33" i="5"/>
  <c r="D33" i="5"/>
  <c r="I32" i="5"/>
  <c r="G32" i="5"/>
  <c r="E32" i="5"/>
  <c r="D32" i="5"/>
  <c r="C30" i="5"/>
  <c r="H42" i="5" s="1"/>
  <c r="C29" i="5"/>
  <c r="C25" i="5"/>
  <c r="C23" i="5"/>
  <c r="I23" i="5" s="1"/>
  <c r="I22" i="5"/>
  <c r="I21" i="5"/>
  <c r="I20" i="5"/>
  <c r="I19" i="5"/>
  <c r="I18" i="5"/>
  <c r="I17" i="5"/>
  <c r="I16" i="5"/>
  <c r="H375" i="5"/>
  <c r="H376" i="5"/>
  <c r="H378" i="5"/>
  <c r="H379" i="5"/>
  <c r="H380" i="5"/>
  <c r="H381" i="5"/>
  <c r="H382" i="5"/>
  <c r="H383" i="5"/>
  <c r="H384" i="5"/>
  <c r="H396" i="5"/>
  <c r="H397" i="5"/>
  <c r="H398" i="5"/>
  <c r="H399" i="5"/>
  <c r="I400" i="5" l="1"/>
  <c r="H97" i="5"/>
  <c r="H185" i="5"/>
  <c r="H154" i="5"/>
  <c r="H128" i="5"/>
  <c r="H161" i="5"/>
  <c r="I119" i="5"/>
  <c r="H193" i="5"/>
  <c r="H153" i="5"/>
  <c r="C14" i="5"/>
  <c r="I15" i="5" s="1"/>
  <c r="H222" i="5"/>
  <c r="I210" i="5"/>
  <c r="H70" i="5"/>
  <c r="H189" i="5"/>
  <c r="H127" i="5"/>
  <c r="H260" i="5"/>
  <c r="H303" i="5"/>
  <c r="I149" i="5"/>
  <c r="I89" i="5"/>
  <c r="H191" i="5"/>
  <c r="H183" i="5"/>
  <c r="H131" i="5"/>
  <c r="I60" i="5"/>
  <c r="H172" i="5"/>
  <c r="H158" i="5"/>
  <c r="H124" i="5"/>
  <c r="H62" i="5"/>
  <c r="H214" i="5"/>
  <c r="H187" i="5"/>
  <c r="H157" i="5"/>
  <c r="H101" i="5"/>
  <c r="I180" i="5"/>
  <c r="I397" i="5"/>
  <c r="H245" i="5"/>
  <c r="H69" i="5"/>
  <c r="H307" i="5"/>
  <c r="H81" i="5"/>
  <c r="H94" i="5"/>
  <c r="H109" i="5"/>
  <c r="H73" i="5"/>
  <c r="I405" i="5"/>
  <c r="I195" i="5"/>
  <c r="H98" i="5"/>
  <c r="H66" i="5"/>
  <c r="H262" i="5"/>
  <c r="H123" i="5"/>
  <c r="H93" i="5"/>
  <c r="H65" i="5"/>
  <c r="H206" i="5"/>
  <c r="H51" i="5"/>
  <c r="I399" i="5"/>
  <c r="H323" i="5"/>
  <c r="I338" i="5" s="1"/>
  <c r="H202" i="5"/>
  <c r="G134" i="5"/>
  <c r="H114" i="5"/>
  <c r="H198" i="5"/>
  <c r="I105" i="5"/>
  <c r="I75" i="5"/>
  <c r="H56" i="5"/>
  <c r="H264" i="5"/>
  <c r="I255" i="5"/>
  <c r="I134" i="5"/>
  <c r="G119" i="5"/>
  <c r="I45" i="5"/>
  <c r="G164" i="5"/>
  <c r="H142" i="5"/>
  <c r="H177" i="5"/>
  <c r="H266" i="5"/>
  <c r="H258" i="5"/>
  <c r="H169" i="5"/>
  <c r="H143" i="5"/>
  <c r="I254" i="5"/>
  <c r="G44" i="5"/>
  <c r="I273" i="5"/>
  <c r="I398" i="5"/>
  <c r="H265" i="5"/>
  <c r="H263" i="5"/>
  <c r="H261" i="5"/>
  <c r="H259" i="5"/>
  <c r="H257" i="5"/>
  <c r="H249" i="5"/>
  <c r="I240" i="5"/>
  <c r="G269" i="5"/>
  <c r="C24" i="5"/>
  <c r="I24" i="5" s="1"/>
  <c r="I30" i="5"/>
  <c r="I412" i="5"/>
  <c r="I414" i="5"/>
  <c r="I416" i="5"/>
  <c r="I409" i="5"/>
  <c r="I411" i="5"/>
  <c r="I413" i="5"/>
  <c r="I415" i="5"/>
  <c r="H305" i="5"/>
  <c r="H301" i="5"/>
  <c r="H205" i="5"/>
  <c r="H201" i="5"/>
  <c r="I179" i="5"/>
  <c r="H170" i="5"/>
  <c r="H160" i="5"/>
  <c r="H156" i="5"/>
  <c r="H152" i="5"/>
  <c r="H144" i="5"/>
  <c r="I135" i="5"/>
  <c r="H130" i="5"/>
  <c r="H126" i="5"/>
  <c r="H122" i="5"/>
  <c r="H116" i="5"/>
  <c r="H108" i="5"/>
  <c r="H100" i="5"/>
  <c r="H96" i="5"/>
  <c r="H92" i="5"/>
  <c r="H84" i="5"/>
  <c r="G74" i="5"/>
  <c r="H68" i="5"/>
  <c r="H64" i="5"/>
  <c r="I59" i="5"/>
  <c r="H54" i="5"/>
  <c r="H218" i="5"/>
  <c r="I194" i="5"/>
  <c r="H192" i="5"/>
  <c r="H190" i="5"/>
  <c r="H188" i="5"/>
  <c r="H186" i="5"/>
  <c r="H184" i="5"/>
  <c r="G179" i="5"/>
  <c r="H171" i="5"/>
  <c r="H163" i="5"/>
  <c r="H159" i="5"/>
  <c r="H155" i="5"/>
  <c r="H145" i="5"/>
  <c r="H137" i="5"/>
  <c r="H133" i="5"/>
  <c r="H129" i="5"/>
  <c r="H125" i="5"/>
  <c r="I120" i="5"/>
  <c r="H111" i="5"/>
  <c r="H103" i="5"/>
  <c r="H99" i="5"/>
  <c r="H95" i="5"/>
  <c r="G89" i="5"/>
  <c r="H77" i="5"/>
  <c r="H71" i="5"/>
  <c r="H67" i="5"/>
  <c r="H63" i="5"/>
  <c r="H53" i="5"/>
  <c r="H197" i="5"/>
  <c r="I90" i="5"/>
  <c r="H284" i="5"/>
  <c r="C12" i="5"/>
  <c r="I12" i="5" s="1"/>
  <c r="C27" i="5"/>
  <c r="H252" i="5"/>
  <c r="H244" i="5"/>
  <c r="H204" i="5"/>
  <c r="H200" i="5"/>
  <c r="H176" i="5"/>
  <c r="H168" i="5"/>
  <c r="H140" i="5"/>
  <c r="H112" i="5"/>
  <c r="G104" i="5"/>
  <c r="H82" i="5"/>
  <c r="H52" i="5"/>
  <c r="H251" i="5"/>
  <c r="H247" i="5"/>
  <c r="H243" i="5"/>
  <c r="H175" i="5"/>
  <c r="H167" i="5"/>
  <c r="G149" i="5"/>
  <c r="H141" i="5"/>
  <c r="H117" i="5"/>
  <c r="H107" i="5"/>
  <c r="H85" i="5"/>
  <c r="I74" i="5"/>
  <c r="G59" i="5"/>
  <c r="H49" i="5"/>
  <c r="C26" i="5"/>
  <c r="I26" i="5" s="1"/>
  <c r="C270" i="5"/>
  <c r="I271" i="5" s="1"/>
  <c r="H248" i="5"/>
  <c r="H207" i="5"/>
  <c r="H203" i="5"/>
  <c r="H199" i="5"/>
  <c r="H174" i="5"/>
  <c r="I165" i="5"/>
  <c r="H146" i="5"/>
  <c r="H138" i="5"/>
  <c r="H110" i="5"/>
  <c r="H80" i="5"/>
  <c r="H48" i="5"/>
  <c r="H250" i="5"/>
  <c r="H246" i="5"/>
  <c r="H242" i="5"/>
  <c r="H173" i="5"/>
  <c r="I164" i="5"/>
  <c r="H147" i="5"/>
  <c r="H139" i="5"/>
  <c r="H115" i="5"/>
  <c r="H83" i="5"/>
  <c r="H57" i="5"/>
  <c r="I44" i="5"/>
  <c r="C13" i="5"/>
  <c r="H221" i="5"/>
  <c r="H43" i="5"/>
  <c r="H40" i="5"/>
  <c r="G209" i="5"/>
  <c r="H39" i="5"/>
  <c r="H319" i="5"/>
  <c r="I334" i="5" s="1"/>
  <c r="H217" i="5"/>
  <c r="H213" i="5"/>
  <c r="H315" i="5"/>
  <c r="I330" i="5" s="1"/>
  <c r="H36" i="5"/>
  <c r="G310" i="5"/>
  <c r="G224" i="5"/>
  <c r="H220" i="5"/>
  <c r="H216" i="5"/>
  <c r="I396" i="5"/>
  <c r="H86" i="5"/>
  <c r="H78" i="5"/>
  <c r="H50" i="5"/>
  <c r="H32" i="5"/>
  <c r="H223" i="5"/>
  <c r="H219" i="5"/>
  <c r="H215" i="5"/>
  <c r="H113" i="5"/>
  <c r="I104" i="5"/>
  <c r="H87" i="5"/>
  <c r="H79" i="5"/>
  <c r="H55" i="5"/>
  <c r="H47" i="5"/>
  <c r="H35" i="5"/>
  <c r="H212" i="5"/>
  <c r="G194" i="5"/>
  <c r="I401" i="5"/>
  <c r="I25" i="5"/>
  <c r="H370" i="5"/>
  <c r="H253" i="5"/>
  <c r="I272" i="5"/>
  <c r="I394" i="5"/>
  <c r="H321" i="5"/>
  <c r="I336" i="5" s="1"/>
  <c r="H317" i="5"/>
  <c r="I332" i="5" s="1"/>
  <c r="H313" i="5"/>
  <c r="I328" i="5" s="1"/>
  <c r="H38" i="5"/>
  <c r="H34" i="5"/>
  <c r="I31" i="5"/>
  <c r="H41" i="5"/>
  <c r="H37" i="5"/>
  <c r="H33" i="5"/>
  <c r="H362" i="5"/>
  <c r="I377" i="5" s="1"/>
  <c r="C28" i="5"/>
  <c r="I283" i="5"/>
  <c r="H391" i="5"/>
  <c r="I391" i="5" s="1"/>
  <c r="H393" i="5"/>
  <c r="I408" i="5" s="1"/>
  <c r="H395" i="5"/>
  <c r="I410" i="5" s="1"/>
  <c r="H162" i="5"/>
  <c r="I355" i="5"/>
  <c r="I390" i="5"/>
  <c r="H392" i="5"/>
  <c r="I392" i="5" s="1"/>
  <c r="I324" i="5"/>
  <c r="I339" i="5"/>
  <c r="I374" i="5"/>
  <c r="H361" i="5"/>
  <c r="H369" i="5"/>
  <c r="H368" i="5"/>
  <c r="H367" i="5"/>
  <c r="H366" i="5"/>
  <c r="H365" i="5"/>
  <c r="H322" i="5"/>
  <c r="H320" i="5"/>
  <c r="H318" i="5"/>
  <c r="H316" i="5"/>
  <c r="H314" i="5"/>
  <c r="H308" i="5"/>
  <c r="H306" i="5"/>
  <c r="H304" i="5"/>
  <c r="H302" i="5"/>
  <c r="H300" i="5"/>
  <c r="H299" i="5"/>
  <c r="H298" i="5"/>
  <c r="I298" i="5" s="1"/>
  <c r="H354" i="5"/>
  <c r="I354" i="5" s="1"/>
  <c r="H353" i="5"/>
  <c r="I353" i="5" s="1"/>
  <c r="H352" i="5"/>
  <c r="I352" i="5" s="1"/>
  <c r="H351" i="5"/>
  <c r="I351" i="5" s="1"/>
  <c r="H350" i="5"/>
  <c r="I350" i="5" s="1"/>
  <c r="H349" i="5"/>
  <c r="I349" i="5" s="1"/>
  <c r="H348" i="5"/>
  <c r="I348" i="5" s="1"/>
  <c r="H347" i="5"/>
  <c r="H346" i="5"/>
  <c r="I346" i="5" s="1"/>
  <c r="H345" i="5"/>
  <c r="I345" i="5" s="1"/>
  <c r="H344" i="5"/>
  <c r="I344" i="5" s="1"/>
  <c r="G295" i="5"/>
  <c r="H363" i="5"/>
  <c r="H364" i="5"/>
  <c r="H360" i="5"/>
  <c r="I13" i="5" l="1"/>
  <c r="I322" i="5"/>
  <c r="I299" i="5"/>
  <c r="I284" i="5"/>
  <c r="H289" i="5"/>
  <c r="I289" i="5" s="1"/>
  <c r="I316" i="5"/>
  <c r="I407" i="5"/>
  <c r="I27" i="5"/>
  <c r="I14" i="5"/>
  <c r="I406" i="5"/>
  <c r="I28" i="5"/>
  <c r="H292" i="5"/>
  <c r="I307" i="5" s="1"/>
  <c r="H287" i="5"/>
  <c r="I287" i="5" s="1"/>
  <c r="I29" i="5"/>
  <c r="H285" i="5"/>
  <c r="I285" i="5" s="1"/>
  <c r="H293" i="5"/>
  <c r="I293" i="5" s="1"/>
  <c r="H290" i="5"/>
  <c r="I290" i="5" s="1"/>
  <c r="H291" i="5"/>
  <c r="I291" i="5" s="1"/>
  <c r="I270" i="5"/>
  <c r="H286" i="5"/>
  <c r="I286" i="5" s="1"/>
  <c r="H288" i="5"/>
  <c r="I288" i="5" s="1"/>
  <c r="H294" i="5"/>
  <c r="I395" i="5"/>
  <c r="I393" i="5"/>
  <c r="I359" i="5"/>
  <c r="I379" i="5"/>
  <c r="I364" i="5"/>
  <c r="I347" i="5"/>
  <c r="I362" i="5"/>
  <c r="I318" i="5"/>
  <c r="I333" i="5"/>
  <c r="I381" i="5"/>
  <c r="I366" i="5"/>
  <c r="I368" i="5"/>
  <c r="I383" i="5"/>
  <c r="I314" i="5"/>
  <c r="I317" i="5"/>
  <c r="I331" i="5"/>
  <c r="I321" i="5"/>
  <c r="I370" i="5"/>
  <c r="I385" i="5"/>
  <c r="I360" i="5"/>
  <c r="I375" i="5"/>
  <c r="I378" i="5"/>
  <c r="I363" i="5"/>
  <c r="I315" i="5"/>
  <c r="I319" i="5"/>
  <c r="I323" i="5"/>
  <c r="I320" i="5"/>
  <c r="I335" i="5"/>
  <c r="I365" i="5"/>
  <c r="I380" i="5"/>
  <c r="I382" i="5"/>
  <c r="I367" i="5"/>
  <c r="I369" i="5"/>
  <c r="I384" i="5"/>
  <c r="I376" i="5"/>
  <c r="I361" i="5"/>
  <c r="I313" i="5"/>
  <c r="I337" i="5"/>
  <c r="I329" i="5"/>
  <c r="I302" i="5" l="1"/>
  <c r="I304" i="5"/>
  <c r="I292" i="5"/>
  <c r="I308" i="5"/>
  <c r="I303" i="5"/>
  <c r="I305" i="5"/>
  <c r="I300" i="5"/>
  <c r="I301" i="5"/>
  <c r="I309" i="5"/>
  <c r="I294" i="5"/>
  <c r="I306" i="5"/>
</calcChain>
</file>

<file path=xl/sharedStrings.xml><?xml version="1.0" encoding="utf-8"?>
<sst xmlns="http://schemas.openxmlformats.org/spreadsheetml/2006/main" count="75" uniqueCount="34">
  <si>
    <t>1987</t>
  </si>
  <si>
    <r>
      <t>Tablo: V.26- Reel Kur   (1987=100)</t>
    </r>
    <r>
      <rPr>
        <b/>
        <vertAlign val="superscript"/>
        <sz val="14"/>
        <rFont val="Arial Tur"/>
        <family val="2"/>
        <charset val="162"/>
      </rPr>
      <t xml:space="preserve"> (1)</t>
    </r>
  </si>
  <si>
    <r>
      <t xml:space="preserve">Table: V.26- Real Exchange Rate   (1987= 100) </t>
    </r>
    <r>
      <rPr>
        <b/>
        <vertAlign val="superscript"/>
        <sz val="14"/>
        <rFont val="Arial Tur"/>
        <family val="2"/>
        <charset val="162"/>
      </rPr>
      <t>(1)</t>
    </r>
  </si>
  <si>
    <t xml:space="preserve">  Reel</t>
  </si>
  <si>
    <t xml:space="preserve"> Aylık</t>
  </si>
  <si>
    <t>Yıl Sonuna</t>
  </si>
  <si>
    <t xml:space="preserve">Kümülatif </t>
  </si>
  <si>
    <t>12 Aylık</t>
  </si>
  <si>
    <t>12 Aylık Ort.</t>
  </si>
  <si>
    <t xml:space="preserve">  Kur</t>
  </si>
  <si>
    <t xml:space="preserve"> Yüzde</t>
  </si>
  <si>
    <t>Göre Yüzde</t>
  </si>
  <si>
    <t>Yüzde</t>
  </si>
  <si>
    <t>Endeksi</t>
  </si>
  <si>
    <t>Değişme</t>
  </si>
  <si>
    <t>Percentage</t>
  </si>
  <si>
    <t>Perc. Chan.</t>
  </si>
  <si>
    <t>Annual</t>
  </si>
  <si>
    <t>Real</t>
  </si>
  <si>
    <t>Monthly</t>
  </si>
  <si>
    <t>Change Over</t>
  </si>
  <si>
    <t>Cumulative</t>
  </si>
  <si>
    <t>Over The</t>
  </si>
  <si>
    <t>Average</t>
  </si>
  <si>
    <t>Exchange</t>
  </si>
  <si>
    <t xml:space="preserve">The Previous </t>
  </si>
  <si>
    <t>Same Month of</t>
  </si>
  <si>
    <t>Rate Index</t>
  </si>
  <si>
    <t>Change</t>
  </si>
  <si>
    <t>Year End</t>
  </si>
  <si>
    <t>Previous Year</t>
  </si>
  <si>
    <t>Yıllık Ort.</t>
  </si>
  <si>
    <t>(1) 1 $+1,5  EUR ağırlığına göre, göreli fiyat hesaplarında ABD için üretici fiyatları, EURO bölgesi için HICP ve Türkiye için TÜFE kullanılmıştır.</t>
  </si>
  <si>
    <t>(1) Based on 1 USD + 1,5 EUR basket, in the relative price calculations, producers prices for USA, HICP for EURO area  and consumer prices for Turkey are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</si>
</sst>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8" x14ac:knownFonts="1">
    <font>
      <sz val="11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b/>
      <vertAlign val="superscript"/>
      <sz val="14"/>
      <name val="Arial Tur"/>
      <family val="2"/>
      <charset val="162"/>
    </font>
    <font>
      <sz val="10"/>
      <name val="Arial Tur"/>
      <family val="2"/>
      <charset val="162"/>
    </font>
    <font>
      <sz val="14"/>
      <name val="Arial"/>
      <family val="2"/>
      <charset val="162"/>
    </font>
    <font>
      <sz val="10"/>
      <name val="Arial"/>
      <family val="2"/>
      <charset val="162"/>
    </font>
    <font>
      <sz val="2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5" fillId="0" borderId="0" xfId="0" applyFont="1"/>
    <xf numFmtId="0" fontId="2" fillId="0" borderId="0" xfId="0" applyFont="1" applyBorder="1"/>
    <xf numFmtId="0" fontId="2" fillId="0" borderId="1" xfId="0" applyFont="1" applyBorder="1" applyAlignment="1" applyProtection="1">
      <alignment horizontal="right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quotePrefix="1" applyFont="1" applyBorder="1" applyAlignment="1" applyProtection="1">
      <alignment horizontal="right"/>
    </xf>
    <xf numFmtId="0" fontId="2" fillId="0" borderId="5" xfId="0" quotePrefix="1" applyFont="1" applyBorder="1" applyAlignment="1" applyProtection="1">
      <alignment horizontal="right"/>
    </xf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right"/>
    </xf>
    <xf numFmtId="0" fontId="2" fillId="0" borderId="4" xfId="1" applyFont="1" applyBorder="1" applyAlignment="1" applyProtection="1">
      <alignment horizontal="right"/>
    </xf>
    <xf numFmtId="2" fontId="1" fillId="0" borderId="0" xfId="0" applyNumberFormat="1" applyFont="1" applyBorder="1" applyProtection="1"/>
    <xf numFmtId="2" fontId="1" fillId="0" borderId="0" xfId="0" applyNumberFormat="1" applyFont="1" applyFill="1" applyBorder="1" applyProtection="1"/>
    <xf numFmtId="2" fontId="1" fillId="0" borderId="5" xfId="0" applyNumberFormat="1" applyFont="1" applyBorder="1" applyProtection="1"/>
    <xf numFmtId="4" fontId="1" fillId="0" borderId="0" xfId="0" applyNumberFormat="1" applyFont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Protection="1"/>
    <xf numFmtId="164" fontId="1" fillId="0" borderId="0" xfId="0" applyNumberFormat="1" applyFont="1" applyBorder="1" applyProtection="1"/>
    <xf numFmtId="2" fontId="1" fillId="0" borderId="0" xfId="0" applyNumberFormat="1" applyFont="1" applyBorder="1"/>
    <xf numFmtId="0" fontId="1" fillId="0" borderId="0" xfId="0" applyFont="1" applyFill="1" applyBorder="1"/>
    <xf numFmtId="0" fontId="2" fillId="0" borderId="7" xfId="0" applyFont="1" applyBorder="1" applyAlignment="1" applyProtection="1">
      <alignment horizontal="right"/>
    </xf>
    <xf numFmtId="0" fontId="1" fillId="0" borderId="4" xfId="1" applyFont="1" applyBorder="1" applyAlignment="1" applyProtection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4" xfId="1" quotePrefix="1" applyFont="1" applyBorder="1" applyAlignment="1" applyProtection="1">
      <alignment horizontal="right"/>
    </xf>
    <xf numFmtId="0" fontId="2" fillId="0" borderId="8" xfId="0" applyFont="1" applyBorder="1" applyProtection="1"/>
    <xf numFmtId="0" fontId="2" fillId="0" borderId="7" xfId="1" applyFont="1" applyBorder="1" applyAlignment="1" applyProtection="1">
      <alignment horizontal="right"/>
    </xf>
    <xf numFmtId="2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/>
    <xf numFmtId="2" fontId="5" fillId="0" borderId="0" xfId="0" applyNumberFormat="1" applyFont="1"/>
    <xf numFmtId="0" fontId="1" fillId="0" borderId="4" xfId="0" applyFont="1" applyBorder="1"/>
    <xf numFmtId="0" fontId="2" fillId="0" borderId="4" xfId="0" applyFont="1" applyBorder="1"/>
    <xf numFmtId="0" fontId="2" fillId="0" borderId="7" xfId="0" applyFont="1" applyBorder="1"/>
    <xf numFmtId="0" fontId="5" fillId="0" borderId="4" xfId="0" applyFont="1" applyBorder="1"/>
    <xf numFmtId="0" fontId="5" fillId="0" borderId="0" xfId="0" applyFont="1" applyBorder="1"/>
    <xf numFmtId="0" fontId="1" fillId="0" borderId="0" xfId="0" applyFont="1" applyProtection="1"/>
    <xf numFmtId="0" fontId="5" fillId="0" borderId="0" xfId="0" applyFont="1" applyFill="1"/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right"/>
    </xf>
    <xf numFmtId="0" fontId="2" fillId="0" borderId="1" xfId="1" applyFont="1" applyBorder="1" applyAlignment="1" applyProtection="1">
      <alignment horizontal="right"/>
    </xf>
    <xf numFmtId="2" fontId="1" fillId="0" borderId="2" xfId="0" applyNumberFormat="1" applyFont="1" applyBorder="1" applyProtection="1"/>
    <xf numFmtId="2" fontId="1" fillId="0" borderId="2" xfId="0" applyNumberFormat="1" applyFont="1" applyFill="1" applyBorder="1" applyProtection="1"/>
    <xf numFmtId="4" fontId="1" fillId="0" borderId="2" xfId="0" applyNumberFormat="1" applyFont="1" applyFill="1" applyBorder="1" applyAlignment="1" applyProtection="1">
      <alignment horizontal="right"/>
    </xf>
    <xf numFmtId="164" fontId="1" fillId="0" borderId="2" xfId="0" applyNumberFormat="1" applyFont="1" applyFill="1" applyBorder="1" applyProtection="1"/>
    <xf numFmtId="164" fontId="1" fillId="0" borderId="2" xfId="0" applyNumberFormat="1" applyFont="1" applyBorder="1" applyProtection="1"/>
    <xf numFmtId="2" fontId="1" fillId="0" borderId="3" xfId="0" applyNumberFormat="1" applyFont="1" applyBorder="1" applyProtection="1"/>
    <xf numFmtId="0" fontId="2" fillId="0" borderId="4" xfId="0" applyFont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Protection="1"/>
    <xf numFmtId="0" fontId="2" fillId="2" borderId="5" xfId="0" applyFont="1" applyFill="1" applyBorder="1" applyProtection="1"/>
    <xf numFmtId="0" fontId="2" fillId="2" borderId="9" xfId="0" applyFont="1" applyFill="1" applyBorder="1" applyProtection="1"/>
    <xf numFmtId="0" fontId="2" fillId="0" borderId="0" xfId="0" applyFont="1" applyBorder="1" applyAlignment="1">
      <alignment horizontal="right"/>
    </xf>
    <xf numFmtId="2" fontId="5" fillId="0" borderId="0" xfId="0" applyNumberFormat="1" applyFont="1" applyBorder="1"/>
    <xf numFmtId="0" fontId="4" fillId="0" borderId="0" xfId="0" quotePrefix="1" applyFont="1" applyBorder="1" applyAlignment="1" applyProtection="1">
      <alignment horizontal="left" vertical="top" wrapText="1"/>
    </xf>
    <xf numFmtId="0" fontId="0" fillId="0" borderId="0" xfId="0" applyBorder="1"/>
    <xf numFmtId="0" fontId="0" fillId="0" borderId="0" xfId="0"/>
    <xf numFmtId="0" fontId="4" fillId="0" borderId="0" xfId="0" applyFont="1" applyBorder="1" applyAlignment="1" applyProtection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_A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3"/>
  <sheetViews>
    <sheetView tabSelected="1" view="pageBreakPreview" topLeftCell="A473" zoomScale="60" zoomScaleNormal="70" workbookViewId="0">
      <selection activeCell="Q506" sqref="Q506"/>
    </sheetView>
  </sheetViews>
  <sheetFormatPr defaultColWidth="9.140625" defaultRowHeight="18" x14ac:dyDescent="0.25"/>
  <cols>
    <col min="1" max="1" width="15.28515625" style="3" customWidth="1"/>
    <col min="2" max="2" width="4.42578125" style="3" customWidth="1"/>
    <col min="3" max="3" width="15.28515625" style="3" bestFit="1" customWidth="1"/>
    <col min="4" max="4" width="16.85546875" style="48" bestFit="1" customWidth="1"/>
    <col min="5" max="5" width="20" style="48" bestFit="1" customWidth="1"/>
    <col min="6" max="6" width="16.85546875" style="48" bestFit="1" customWidth="1"/>
    <col min="7" max="7" width="21.85546875" style="48" bestFit="1" customWidth="1"/>
    <col min="8" max="8" width="11.140625" style="3" hidden="1" customWidth="1"/>
    <col min="9" max="9" width="17.28515625" style="3" customWidth="1"/>
    <col min="10" max="16384" width="9.140625" style="3"/>
  </cols>
  <sheetData>
    <row r="1" spans="1:9" ht="21" x14ac:dyDescent="0.25">
      <c r="A1" s="61" t="s">
        <v>1</v>
      </c>
      <c r="B1" s="62"/>
      <c r="C1" s="62"/>
      <c r="D1" s="62"/>
      <c r="E1" s="63"/>
      <c r="F1" s="2"/>
      <c r="G1" s="2"/>
      <c r="H1" s="1"/>
      <c r="I1" s="1"/>
    </row>
    <row r="2" spans="1:9" ht="21" x14ac:dyDescent="0.25">
      <c r="A2" s="61" t="s">
        <v>2</v>
      </c>
      <c r="B2" s="62"/>
      <c r="C2" s="62"/>
      <c r="D2" s="62"/>
      <c r="E2" s="64"/>
      <c r="F2" s="2"/>
      <c r="G2" s="2"/>
      <c r="H2" s="1"/>
      <c r="I2" s="1"/>
    </row>
    <row r="3" spans="1:9" x14ac:dyDescent="0.25">
      <c r="A3" s="5"/>
      <c r="B3" s="6"/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7"/>
      <c r="I3" s="9" t="s">
        <v>8</v>
      </c>
    </row>
    <row r="4" spans="1:9" x14ac:dyDescent="0.25">
      <c r="A4" s="10"/>
      <c r="B4" s="11"/>
      <c r="C4" s="12" t="s">
        <v>9</v>
      </c>
      <c r="D4" s="13" t="s">
        <v>10</v>
      </c>
      <c r="E4" s="14" t="s">
        <v>11</v>
      </c>
      <c r="F4" s="14" t="s">
        <v>12</v>
      </c>
      <c r="G4" s="13" t="s">
        <v>10</v>
      </c>
      <c r="H4" s="15"/>
      <c r="I4" s="16" t="s">
        <v>10</v>
      </c>
    </row>
    <row r="5" spans="1:9" x14ac:dyDescent="0.25">
      <c r="A5" s="10"/>
      <c r="B5" s="11"/>
      <c r="C5" s="12" t="s">
        <v>13</v>
      </c>
      <c r="D5" s="13" t="s">
        <v>14</v>
      </c>
      <c r="E5" s="13" t="s">
        <v>14</v>
      </c>
      <c r="F5" s="14" t="s">
        <v>14</v>
      </c>
      <c r="G5" s="13" t="s">
        <v>14</v>
      </c>
      <c r="H5" s="15"/>
      <c r="I5" s="16" t="s">
        <v>14</v>
      </c>
    </row>
    <row r="6" spans="1:9" x14ac:dyDescent="0.25">
      <c r="A6" s="10"/>
      <c r="B6" s="11"/>
      <c r="C6" s="11"/>
      <c r="D6" s="17"/>
      <c r="E6" s="17"/>
      <c r="F6" s="17"/>
      <c r="G6" s="17"/>
      <c r="H6" s="11"/>
      <c r="I6" s="18"/>
    </row>
    <row r="7" spans="1:9" x14ac:dyDescent="0.25">
      <c r="A7" s="10"/>
      <c r="B7" s="11"/>
      <c r="C7" s="11"/>
      <c r="D7" s="17"/>
      <c r="E7" s="14" t="s">
        <v>15</v>
      </c>
      <c r="F7" s="19"/>
      <c r="G7" s="20" t="s">
        <v>16</v>
      </c>
      <c r="H7" s="12"/>
      <c r="I7" s="21" t="s">
        <v>17</v>
      </c>
    </row>
    <row r="8" spans="1:9" x14ac:dyDescent="0.25">
      <c r="A8" s="10"/>
      <c r="B8" s="11"/>
      <c r="C8" s="12" t="s">
        <v>18</v>
      </c>
      <c r="D8" s="14" t="s">
        <v>19</v>
      </c>
      <c r="E8" s="14" t="s">
        <v>20</v>
      </c>
      <c r="F8" s="14" t="s">
        <v>21</v>
      </c>
      <c r="G8" s="20" t="s">
        <v>22</v>
      </c>
      <c r="H8" s="12"/>
      <c r="I8" s="21" t="s">
        <v>23</v>
      </c>
    </row>
    <row r="9" spans="1:9" x14ac:dyDescent="0.25">
      <c r="A9" s="10"/>
      <c r="B9" s="11"/>
      <c r="C9" s="12" t="s">
        <v>24</v>
      </c>
      <c r="D9" s="14" t="s">
        <v>15</v>
      </c>
      <c r="E9" s="14" t="s">
        <v>25</v>
      </c>
      <c r="F9" s="14" t="s">
        <v>15</v>
      </c>
      <c r="G9" s="20" t="s">
        <v>26</v>
      </c>
      <c r="H9" s="12"/>
      <c r="I9" s="21" t="s">
        <v>15</v>
      </c>
    </row>
    <row r="10" spans="1:9" x14ac:dyDescent="0.25">
      <c r="A10" s="33"/>
      <c r="B10" s="49"/>
      <c r="C10" s="50" t="s">
        <v>27</v>
      </c>
      <c r="D10" s="22" t="s">
        <v>28</v>
      </c>
      <c r="E10" s="22" t="s">
        <v>29</v>
      </c>
      <c r="F10" s="22" t="s">
        <v>28</v>
      </c>
      <c r="G10" s="51" t="s">
        <v>30</v>
      </c>
      <c r="H10" s="50"/>
      <c r="I10" s="52" t="s">
        <v>28</v>
      </c>
    </row>
    <row r="11" spans="1:9" hidden="1" x14ac:dyDescent="0.25">
      <c r="A11" s="23" t="s">
        <v>0</v>
      </c>
      <c r="B11" s="11"/>
      <c r="C11" s="24">
        <v>100</v>
      </c>
      <c r="D11" s="25"/>
      <c r="E11" s="25"/>
      <c r="F11" s="25"/>
      <c r="G11" s="25"/>
      <c r="H11" s="24"/>
      <c r="I11" s="26"/>
    </row>
    <row r="12" spans="1:9" hidden="1" x14ac:dyDescent="0.25">
      <c r="A12" s="23">
        <v>1988</v>
      </c>
      <c r="B12" s="11"/>
      <c r="C12" s="24">
        <f>+C59</f>
        <v>98.024366939708628</v>
      </c>
      <c r="D12" s="25"/>
      <c r="E12" s="25"/>
      <c r="F12" s="25"/>
      <c r="G12" s="25"/>
      <c r="H12" s="24"/>
      <c r="I12" s="26">
        <f t="shared" ref="I12:I75" si="0">+C12/C11*100-100</f>
        <v>-1.9756330602913721</v>
      </c>
    </row>
    <row r="13" spans="1:9" hidden="1" x14ac:dyDescent="0.25">
      <c r="A13" s="23">
        <v>1989</v>
      </c>
      <c r="B13" s="11"/>
      <c r="C13" s="24">
        <f>+C74</f>
        <v>106.35345528920925</v>
      </c>
      <c r="D13" s="25"/>
      <c r="E13" s="25"/>
      <c r="F13" s="25"/>
      <c r="G13" s="25"/>
      <c r="H13" s="24"/>
      <c r="I13" s="26">
        <f t="shared" si="0"/>
        <v>8.4969570419399361</v>
      </c>
    </row>
    <row r="14" spans="1:9" hidden="1" x14ac:dyDescent="0.25">
      <c r="A14" s="23">
        <v>1990</v>
      </c>
      <c r="B14" s="11"/>
      <c r="C14" s="24">
        <f>+C89</f>
        <v>123.10355578243816</v>
      </c>
      <c r="D14" s="25"/>
      <c r="E14" s="25"/>
      <c r="F14" s="25"/>
      <c r="G14" s="25"/>
      <c r="H14" s="24"/>
      <c r="I14" s="26">
        <f t="shared" si="0"/>
        <v>15.749465259666451</v>
      </c>
    </row>
    <row r="15" spans="1:9" hidden="1" x14ac:dyDescent="0.25">
      <c r="A15" s="23">
        <v>1991</v>
      </c>
      <c r="B15" s="11"/>
      <c r="C15" s="24">
        <v>128.22094355078463</v>
      </c>
      <c r="D15" s="25"/>
      <c r="E15" s="25"/>
      <c r="F15" s="25"/>
      <c r="G15" s="25"/>
      <c r="H15" s="24"/>
      <c r="I15" s="26">
        <f t="shared" si="0"/>
        <v>4.1569780302613424</v>
      </c>
    </row>
    <row r="16" spans="1:9" hidden="1" x14ac:dyDescent="0.25">
      <c r="A16" s="23">
        <v>1992</v>
      </c>
      <c r="B16" s="11"/>
      <c r="C16" s="24">
        <v>126.10680957762338</v>
      </c>
      <c r="D16" s="25"/>
      <c r="E16" s="25"/>
      <c r="F16" s="25"/>
      <c r="G16" s="25"/>
      <c r="H16" s="24"/>
      <c r="I16" s="26">
        <f t="shared" si="0"/>
        <v>-1.6488211009958036</v>
      </c>
    </row>
    <row r="17" spans="1:9" hidden="1" x14ac:dyDescent="0.25">
      <c r="A17" s="23">
        <v>1993</v>
      </c>
      <c r="B17" s="11"/>
      <c r="C17" s="24">
        <v>133.83094341849326</v>
      </c>
      <c r="D17" s="25"/>
      <c r="E17" s="25"/>
      <c r="F17" s="25"/>
      <c r="G17" s="25"/>
      <c r="H17" s="24"/>
      <c r="I17" s="26">
        <f t="shared" si="0"/>
        <v>6.1250727591481819</v>
      </c>
    </row>
    <row r="18" spans="1:9" hidden="1" x14ac:dyDescent="0.25">
      <c r="A18" s="23">
        <v>1994</v>
      </c>
      <c r="B18" s="11"/>
      <c r="C18" s="24">
        <v>101.33611594814688</v>
      </c>
      <c r="D18" s="25"/>
      <c r="E18" s="25"/>
      <c r="F18" s="25"/>
      <c r="G18" s="25"/>
      <c r="H18" s="24"/>
      <c r="I18" s="26">
        <f t="shared" si="0"/>
        <v>-24.280503925563849</v>
      </c>
    </row>
    <row r="19" spans="1:9" hidden="1" x14ac:dyDescent="0.25">
      <c r="A19" s="23">
        <v>1995</v>
      </c>
      <c r="B19" s="11"/>
      <c r="C19" s="24">
        <v>109.97773615906988</v>
      </c>
      <c r="D19" s="25"/>
      <c r="E19" s="25"/>
      <c r="F19" s="25"/>
      <c r="G19" s="25"/>
      <c r="H19" s="24"/>
      <c r="I19" s="26">
        <f t="shared" si="0"/>
        <v>8.5276805116004937</v>
      </c>
    </row>
    <row r="20" spans="1:9" hidden="1" x14ac:dyDescent="0.25">
      <c r="A20" s="23">
        <v>1996</v>
      </c>
      <c r="B20" s="11"/>
      <c r="C20" s="24">
        <v>114.04917243851484</v>
      </c>
      <c r="D20" s="25"/>
      <c r="E20" s="25"/>
      <c r="F20" s="25"/>
      <c r="G20" s="25"/>
      <c r="H20" s="24"/>
      <c r="I20" s="26">
        <f t="shared" si="0"/>
        <v>3.7020549991646448</v>
      </c>
    </row>
    <row r="21" spans="1:9" hidden="1" x14ac:dyDescent="0.25">
      <c r="A21" s="23">
        <v>1997</v>
      </c>
      <c r="B21" s="11"/>
      <c r="C21" s="24">
        <v>121.64111890875644</v>
      </c>
      <c r="D21" s="25"/>
      <c r="E21" s="25"/>
      <c r="F21" s="25"/>
      <c r="G21" s="25"/>
      <c r="H21" s="24"/>
      <c r="I21" s="26">
        <f t="shared" si="0"/>
        <v>6.6567308713568281</v>
      </c>
    </row>
    <row r="22" spans="1:9" hidden="1" x14ac:dyDescent="0.25">
      <c r="A22" s="23">
        <v>1998</v>
      </c>
      <c r="B22" s="11"/>
      <c r="C22" s="27">
        <v>132.86782191095779</v>
      </c>
      <c r="D22" s="28"/>
      <c r="E22" s="28"/>
      <c r="F22" s="28"/>
      <c r="G22" s="29"/>
      <c r="H22" s="30"/>
      <c r="I22" s="26">
        <f t="shared" si="0"/>
        <v>9.2293651216925667</v>
      </c>
    </row>
    <row r="23" spans="1:9" hidden="1" x14ac:dyDescent="0.25">
      <c r="A23" s="53">
        <v>1999</v>
      </c>
      <c r="B23" s="6"/>
      <c r="C23" s="54">
        <f>C224</f>
        <v>136.61704104801757</v>
      </c>
      <c r="D23" s="55"/>
      <c r="E23" s="56"/>
      <c r="F23" s="56"/>
      <c r="G23" s="57"/>
      <c r="H23" s="58"/>
      <c r="I23" s="59">
        <f t="shared" si="0"/>
        <v>2.8217660853749464</v>
      </c>
    </row>
    <row r="24" spans="1:9" hidden="1" x14ac:dyDescent="0.25">
      <c r="A24" s="23">
        <v>2000</v>
      </c>
      <c r="B24" s="11"/>
      <c r="C24" s="24">
        <f>+C239</f>
        <v>150.75693099305764</v>
      </c>
      <c r="D24" s="25"/>
      <c r="E24" s="28"/>
      <c r="F24" s="28"/>
      <c r="G24" s="29"/>
      <c r="H24" s="30"/>
      <c r="I24" s="26">
        <f t="shared" si="0"/>
        <v>10.350019175184926</v>
      </c>
    </row>
    <row r="25" spans="1:9" hidden="1" x14ac:dyDescent="0.25">
      <c r="A25" s="23">
        <v>2001</v>
      </c>
      <c r="B25" s="11"/>
      <c r="C25" s="24">
        <f>+C254</f>
        <v>121.99311015038967</v>
      </c>
      <c r="D25" s="25"/>
      <c r="E25" s="28"/>
      <c r="F25" s="28"/>
      <c r="G25" s="29"/>
      <c r="H25" s="30"/>
      <c r="I25" s="26">
        <f t="shared" si="0"/>
        <v>-19.079600953134644</v>
      </c>
    </row>
    <row r="26" spans="1:9" hidden="1" x14ac:dyDescent="0.25">
      <c r="A26" s="23">
        <v>2002</v>
      </c>
      <c r="B26" s="11"/>
      <c r="C26" s="24">
        <f>+C269</f>
        <v>134.66647007183164</v>
      </c>
      <c r="D26" s="25"/>
      <c r="E26" s="28"/>
      <c r="F26" s="28"/>
      <c r="G26" s="29"/>
      <c r="H26" s="30"/>
      <c r="I26" s="26">
        <f t="shared" si="0"/>
        <v>10.388586622489271</v>
      </c>
    </row>
    <row r="27" spans="1:9" hidden="1" x14ac:dyDescent="0.25">
      <c r="A27" s="23">
        <v>2003</v>
      </c>
      <c r="B27" s="11"/>
      <c r="C27" s="24">
        <f>+C295</f>
        <v>148.02985138130154</v>
      </c>
      <c r="D27" s="25"/>
      <c r="E27" s="28"/>
      <c r="F27" s="28"/>
      <c r="G27" s="29"/>
      <c r="H27" s="30"/>
      <c r="I27" s="26">
        <f t="shared" si="0"/>
        <v>9.9233174392570049</v>
      </c>
    </row>
    <row r="28" spans="1:9" hidden="1" x14ac:dyDescent="0.25">
      <c r="A28" s="23">
        <v>2004</v>
      </c>
      <c r="B28" s="11"/>
      <c r="C28" s="24">
        <f>+C310</f>
        <v>158.10596894107613</v>
      </c>
      <c r="D28" s="25"/>
      <c r="E28" s="28"/>
      <c r="F28" s="28"/>
      <c r="G28" s="29"/>
      <c r="H28" s="30"/>
      <c r="I28" s="26">
        <f t="shared" si="0"/>
        <v>6.8068146159385776</v>
      </c>
    </row>
    <row r="29" spans="1:9" hidden="1" x14ac:dyDescent="0.25">
      <c r="A29" s="23">
        <v>2005</v>
      </c>
      <c r="B29" s="11"/>
      <c r="C29" s="24">
        <f>+C325</f>
        <v>179.57158516308004</v>
      </c>
      <c r="D29" s="25"/>
      <c r="E29" s="28"/>
      <c r="F29" s="28"/>
      <c r="G29" s="29"/>
      <c r="H29" s="30"/>
      <c r="I29" s="26">
        <f t="shared" si="0"/>
        <v>13.576727283461281</v>
      </c>
    </row>
    <row r="30" spans="1:9" ht="19.5" hidden="1" customHeight="1" x14ac:dyDescent="0.25">
      <c r="A30" s="23">
        <v>2006</v>
      </c>
      <c r="B30" s="11"/>
      <c r="C30" s="31">
        <f>C325</f>
        <v>179.57158516308004</v>
      </c>
      <c r="D30" s="25"/>
      <c r="E30" s="32"/>
      <c r="F30" s="32"/>
      <c r="G30" s="25"/>
      <c r="H30" s="24"/>
      <c r="I30" s="26">
        <f t="shared" si="0"/>
        <v>0</v>
      </c>
    </row>
    <row r="31" spans="1:9" hidden="1" x14ac:dyDescent="0.25">
      <c r="A31" s="33">
        <v>1987</v>
      </c>
      <c r="B31" s="11"/>
      <c r="C31" s="24"/>
      <c r="D31" s="25"/>
      <c r="E31" s="32"/>
      <c r="F31" s="32"/>
      <c r="G31" s="25"/>
      <c r="H31" s="24"/>
      <c r="I31" s="26">
        <f t="shared" si="0"/>
        <v>-100</v>
      </c>
    </row>
    <row r="32" spans="1:9" hidden="1" x14ac:dyDescent="0.25">
      <c r="A32" s="34">
        <v>1</v>
      </c>
      <c r="B32" s="11"/>
      <c r="C32" s="24">
        <v>98.269598961340478</v>
      </c>
      <c r="D32" s="25" t="e">
        <f>+C32/#REF!*100-100</f>
        <v>#REF!</v>
      </c>
      <c r="E32" s="35" t="e">
        <f>+C32/#REF!*100-100</f>
        <v>#REF!</v>
      </c>
      <c r="F32" s="35"/>
      <c r="G32" s="25" t="e">
        <f>+C32/#REF!*100-100</f>
        <v>#REF!</v>
      </c>
      <c r="H32" s="24" t="e">
        <f>((SUM(C30:C32)-#REF!)/12)</f>
        <v>#REF!</v>
      </c>
      <c r="I32" s="26" t="e">
        <f t="shared" si="0"/>
        <v>#DIV/0!</v>
      </c>
    </row>
    <row r="33" spans="1:9" hidden="1" x14ac:dyDescent="0.25">
      <c r="A33" s="34">
        <v>2</v>
      </c>
      <c r="B33" s="11"/>
      <c r="C33" s="24">
        <v>98.673925246270713</v>
      </c>
      <c r="D33" s="25">
        <f>+C33/C32*100-100</f>
        <v>0.41144594992120176</v>
      </c>
      <c r="E33" s="35" t="e">
        <f>+C33/#REF!*100-100</f>
        <v>#REF!</v>
      </c>
      <c r="F33" s="35"/>
      <c r="G33" s="25" t="e">
        <f>+C33/#REF!*100-100</f>
        <v>#REF!</v>
      </c>
      <c r="H33" s="24" t="e">
        <f>((SUM(C30:C33)-#REF!)/12)</f>
        <v>#REF!</v>
      </c>
      <c r="I33" s="26">
        <f t="shared" si="0"/>
        <v>0.41144594992120176</v>
      </c>
    </row>
    <row r="34" spans="1:9" hidden="1" x14ac:dyDescent="0.25">
      <c r="A34" s="34">
        <v>3</v>
      </c>
      <c r="B34" s="11"/>
      <c r="C34" s="24">
        <v>100.50622290470925</v>
      </c>
      <c r="D34" s="25">
        <f t="shared" ref="D34:D43" si="1">+C34/C33*100-100</f>
        <v>1.8569218300229551</v>
      </c>
      <c r="E34" s="35" t="e">
        <f>+C34/#REF!*100-100</f>
        <v>#REF!</v>
      </c>
      <c r="F34" s="35"/>
      <c r="G34" s="25" t="e">
        <f>+C34/#REF!*100-100</f>
        <v>#REF!</v>
      </c>
      <c r="H34" s="24" t="e">
        <f>((SUM(C30:C34)-#REF!)/12)</f>
        <v>#REF!</v>
      </c>
      <c r="I34" s="26">
        <f t="shared" si="0"/>
        <v>1.8569218300229551</v>
      </c>
    </row>
    <row r="35" spans="1:9" hidden="1" x14ac:dyDescent="0.25">
      <c r="A35" s="36">
        <v>4</v>
      </c>
      <c r="B35" s="11"/>
      <c r="C35" s="24">
        <v>99.971170611531065</v>
      </c>
      <c r="D35" s="25">
        <f t="shared" si="1"/>
        <v>-0.53235737819484541</v>
      </c>
      <c r="E35" s="35" t="e">
        <f>+C35/#REF!*100-100</f>
        <v>#REF!</v>
      </c>
      <c r="F35" s="35"/>
      <c r="G35" s="25" t="e">
        <f>+C35/#REF!*100-100</f>
        <v>#REF!</v>
      </c>
      <c r="H35" s="24" t="e">
        <f>((SUM(C30:C35)-#REF!)/12)</f>
        <v>#REF!</v>
      </c>
      <c r="I35" s="26">
        <f t="shared" si="0"/>
        <v>-0.53235737819484541</v>
      </c>
    </row>
    <row r="36" spans="1:9" hidden="1" x14ac:dyDescent="0.25">
      <c r="A36" s="34">
        <v>5</v>
      </c>
      <c r="B36" s="11"/>
      <c r="C36" s="24">
        <v>101.66895613380625</v>
      </c>
      <c r="D36" s="25">
        <f t="shared" si="1"/>
        <v>1.6982751246081165</v>
      </c>
      <c r="E36" s="35" t="e">
        <f>+C36/#REF!*100-100</f>
        <v>#REF!</v>
      </c>
      <c r="F36" s="35"/>
      <c r="G36" s="25" t="e">
        <f>+C36/#REF!*100-100</f>
        <v>#REF!</v>
      </c>
      <c r="H36" s="24" t="e">
        <f>((SUM(C30:C36)-#REF!)/12)</f>
        <v>#REF!</v>
      </c>
      <c r="I36" s="26">
        <f t="shared" si="0"/>
        <v>1.6982751246081165</v>
      </c>
    </row>
    <row r="37" spans="1:9" hidden="1" x14ac:dyDescent="0.25">
      <c r="A37" s="36">
        <v>6</v>
      </c>
      <c r="B37" s="11"/>
      <c r="C37" s="24">
        <v>98.887434634548413</v>
      </c>
      <c r="D37" s="25">
        <f t="shared" si="1"/>
        <v>-2.7358611763428371</v>
      </c>
      <c r="E37" s="35" t="e">
        <f>+C37/#REF!*100-100</f>
        <v>#REF!</v>
      </c>
      <c r="F37" s="35"/>
      <c r="G37" s="25" t="e">
        <f>+C37/#REF!*100-100</f>
        <v>#REF!</v>
      </c>
      <c r="H37" s="24" t="e">
        <f>((SUM(C30:C37)-#REF!)/12)</f>
        <v>#REF!</v>
      </c>
      <c r="I37" s="26">
        <f t="shared" si="0"/>
        <v>-2.7358611763428371</v>
      </c>
    </row>
    <row r="38" spans="1:9" hidden="1" x14ac:dyDescent="0.25">
      <c r="A38" s="34">
        <v>7</v>
      </c>
      <c r="B38" s="11"/>
      <c r="C38" s="24">
        <v>97.753129228244745</v>
      </c>
      <c r="D38" s="25">
        <f t="shared" si="1"/>
        <v>-1.1470672795746424</v>
      </c>
      <c r="E38" s="35" t="e">
        <f>+C38/#REF!*100-100</f>
        <v>#REF!</v>
      </c>
      <c r="F38" s="35"/>
      <c r="G38" s="25" t="e">
        <f>+C38/#REF!*100-100</f>
        <v>#REF!</v>
      </c>
      <c r="H38" s="24" t="e">
        <f>((SUM(C30:C38)-#REF!)/12)</f>
        <v>#REF!</v>
      </c>
      <c r="I38" s="26">
        <f t="shared" si="0"/>
        <v>-1.1470672795746424</v>
      </c>
    </row>
    <row r="39" spans="1:9" hidden="1" x14ac:dyDescent="0.25">
      <c r="A39" s="34">
        <v>8</v>
      </c>
      <c r="B39" s="11"/>
      <c r="C39" s="24">
        <v>97.121786535492774</v>
      </c>
      <c r="D39" s="25">
        <f t="shared" si="1"/>
        <v>-0.64585420204589639</v>
      </c>
      <c r="E39" s="35" t="e">
        <f>+C39/#REF!*100-100</f>
        <v>#REF!</v>
      </c>
      <c r="F39" s="35"/>
      <c r="G39" s="25" t="e">
        <f>+C39/#REF!*100-100</f>
        <v>#REF!</v>
      </c>
      <c r="H39" s="24" t="e">
        <f>((SUM(C30:C39)-#REF!)/12)</f>
        <v>#REF!</v>
      </c>
      <c r="I39" s="26">
        <f t="shared" si="0"/>
        <v>-0.64585420204589639</v>
      </c>
    </row>
    <row r="40" spans="1:9" hidden="1" x14ac:dyDescent="0.25">
      <c r="A40" s="34">
        <v>9</v>
      </c>
      <c r="B40" s="11"/>
      <c r="C40" s="24">
        <v>96.129858905949774</v>
      </c>
      <c r="D40" s="25">
        <f t="shared" si="1"/>
        <v>-1.0213235000372549</v>
      </c>
      <c r="E40" s="35" t="e">
        <f>+C40/#REF!*100-100</f>
        <v>#REF!</v>
      </c>
      <c r="F40" s="35"/>
      <c r="G40" s="25" t="e">
        <f>+C40/#REF!*100-100</f>
        <v>#REF!</v>
      </c>
      <c r="H40" s="24" t="e">
        <f>((SUM(C30:C40)-#REF!)/12)</f>
        <v>#REF!</v>
      </c>
      <c r="I40" s="26">
        <f t="shared" si="0"/>
        <v>-1.0213235000372549</v>
      </c>
    </row>
    <row r="41" spans="1:9" hidden="1" x14ac:dyDescent="0.25">
      <c r="A41" s="34">
        <v>10</v>
      </c>
      <c r="B41" s="11"/>
      <c r="C41" s="24">
        <v>96.753296965719798</v>
      </c>
      <c r="D41" s="25">
        <f t="shared" si="1"/>
        <v>0.64853737107839038</v>
      </c>
      <c r="E41" s="35" t="e">
        <f>+C41/#REF!*100-100</f>
        <v>#REF!</v>
      </c>
      <c r="F41" s="35"/>
      <c r="G41" s="25" t="e">
        <f>+C41/#REF!*100-100</f>
        <v>#REF!</v>
      </c>
      <c r="H41" s="24" t="e">
        <f>((SUM(C30:C41)-#REF!)/12)</f>
        <v>#REF!</v>
      </c>
      <c r="I41" s="26">
        <f t="shared" si="0"/>
        <v>0.64853737107839038</v>
      </c>
    </row>
    <row r="42" spans="1:9" hidden="1" x14ac:dyDescent="0.25">
      <c r="A42" s="34">
        <v>11</v>
      </c>
      <c r="B42" s="11"/>
      <c r="C42" s="24">
        <v>97.293080178445166</v>
      </c>
      <c r="D42" s="25">
        <f t="shared" si="1"/>
        <v>0.55789645381966579</v>
      </c>
      <c r="E42" s="35" t="e">
        <f>+C42/#REF!*100-100</f>
        <v>#REF!</v>
      </c>
      <c r="F42" s="35"/>
      <c r="G42" s="25" t="e">
        <f>+C42/#REF!*100-100</f>
        <v>#REF!</v>
      </c>
      <c r="H42" s="24" t="e">
        <f>((SUM(C30:C42)-#REF!)/12)</f>
        <v>#REF!</v>
      </c>
      <c r="I42" s="26">
        <f t="shared" si="0"/>
        <v>0.55789645381966579</v>
      </c>
    </row>
    <row r="43" spans="1:9" hidden="1" x14ac:dyDescent="0.25">
      <c r="A43" s="34">
        <v>12</v>
      </c>
      <c r="B43" s="11"/>
      <c r="C43" s="24">
        <v>102.59838636522299</v>
      </c>
      <c r="D43" s="25">
        <f t="shared" si="1"/>
        <v>5.4529121465240564</v>
      </c>
      <c r="E43" s="35" t="e">
        <f>+C43/#REF!*100-100</f>
        <v>#REF!</v>
      </c>
      <c r="F43" s="35"/>
      <c r="G43" s="25" t="e">
        <f>+C43/#REF!*100-100</f>
        <v>#REF!</v>
      </c>
      <c r="H43" s="24" t="e">
        <f>((SUM(C30:C43)-#REF!)/12)</f>
        <v>#REF!</v>
      </c>
      <c r="I43" s="26">
        <f t="shared" si="0"/>
        <v>5.4529121465240564</v>
      </c>
    </row>
    <row r="44" spans="1:9" hidden="1" x14ac:dyDescent="0.25">
      <c r="A44" s="34" t="s">
        <v>31</v>
      </c>
      <c r="B44" s="11"/>
      <c r="C44" s="24">
        <f>+AVERAGE(C32:C43)</f>
        <v>98.802237222606777</v>
      </c>
      <c r="D44" s="25"/>
      <c r="E44" s="32"/>
      <c r="F44" s="32"/>
      <c r="G44" s="25" t="e">
        <f>+C44/#REF!*100-100</f>
        <v>#REF!</v>
      </c>
      <c r="H44" s="24"/>
      <c r="I44" s="26">
        <f t="shared" si="0"/>
        <v>-3.7000086230429901</v>
      </c>
    </row>
    <row r="45" spans="1:9" hidden="1" x14ac:dyDescent="0.25">
      <c r="A45" s="23"/>
      <c r="B45" s="11"/>
      <c r="C45" s="24"/>
      <c r="D45" s="25"/>
      <c r="E45" s="32"/>
      <c r="F45" s="32"/>
      <c r="G45" s="25"/>
      <c r="H45" s="24"/>
      <c r="I45" s="26">
        <f t="shared" si="0"/>
        <v>-100</v>
      </c>
    </row>
    <row r="46" spans="1:9" hidden="1" x14ac:dyDescent="0.25">
      <c r="A46" s="33">
        <v>1988</v>
      </c>
      <c r="B46" s="11"/>
      <c r="C46" s="24"/>
      <c r="D46" s="25"/>
      <c r="E46" s="32"/>
      <c r="F46" s="32"/>
      <c r="G46" s="25"/>
      <c r="H46" s="24"/>
      <c r="I46" s="26" t="e">
        <f t="shared" si="0"/>
        <v>#DIV/0!</v>
      </c>
    </row>
    <row r="47" spans="1:9" hidden="1" x14ac:dyDescent="0.25">
      <c r="A47" s="34">
        <v>1</v>
      </c>
      <c r="B47" s="11"/>
      <c r="C47" s="24">
        <v>101.20891755450769</v>
      </c>
      <c r="D47" s="25">
        <f>+C47/C43*100-100</f>
        <v>-1.3542793994528921</v>
      </c>
      <c r="E47" s="35">
        <f>+C47/C43*100-100</f>
        <v>-1.3542793994528921</v>
      </c>
      <c r="F47" s="35"/>
      <c r="G47" s="25">
        <f t="shared" ref="G47:G59" si="2">+C47/C32*100-100</f>
        <v>2.9910762069188337</v>
      </c>
      <c r="H47" s="24">
        <f t="shared" ref="H47:H58" si="3">((SUM(C33:C47)-C$44)/12)</f>
        <v>99.047180438704046</v>
      </c>
      <c r="I47" s="26" t="e">
        <f t="shared" si="0"/>
        <v>#DIV/0!</v>
      </c>
    </row>
    <row r="48" spans="1:9" hidden="1" x14ac:dyDescent="0.25">
      <c r="A48" s="34">
        <v>2</v>
      </c>
      <c r="B48" s="11"/>
      <c r="C48" s="24">
        <v>99.201487845741582</v>
      </c>
      <c r="D48" s="25">
        <f>+C48/C47*100-100</f>
        <v>-1.9834514164080161</v>
      </c>
      <c r="E48" s="35">
        <f>+C48/C43*100-100</f>
        <v>-3.3108693419303421</v>
      </c>
      <c r="F48" s="35"/>
      <c r="G48" s="25">
        <f t="shared" si="2"/>
        <v>0.53465249117654423</v>
      </c>
      <c r="H48" s="24">
        <f t="shared" si="3"/>
        <v>99.091143988659951</v>
      </c>
      <c r="I48" s="26">
        <f t="shared" si="0"/>
        <v>-1.9834514164080161</v>
      </c>
    </row>
    <row r="49" spans="1:9" hidden="1" x14ac:dyDescent="0.25">
      <c r="A49" s="34">
        <v>3</v>
      </c>
      <c r="B49" s="11"/>
      <c r="C49" s="24">
        <v>99.693798654749401</v>
      </c>
      <c r="D49" s="25">
        <f t="shared" ref="D49:D58" si="4">+C49/C48*100-100</f>
        <v>0.49627361413506321</v>
      </c>
      <c r="E49" s="35">
        <f>+C49/C43*100-100</f>
        <v>-2.831026698737773</v>
      </c>
      <c r="F49" s="35"/>
      <c r="G49" s="25">
        <f t="shared" si="2"/>
        <v>-0.80833228677801117</v>
      </c>
      <c r="H49" s="24">
        <f t="shared" si="3"/>
        <v>99.023441967829967</v>
      </c>
      <c r="I49" s="26">
        <f t="shared" si="0"/>
        <v>0.49627361413506321</v>
      </c>
    </row>
    <row r="50" spans="1:9" hidden="1" x14ac:dyDescent="0.25">
      <c r="A50" s="36">
        <v>4</v>
      </c>
      <c r="B50" s="11"/>
      <c r="C50" s="24">
        <v>101.38610246425293</v>
      </c>
      <c r="D50" s="25">
        <f t="shared" si="4"/>
        <v>1.6975015821838184</v>
      </c>
      <c r="E50" s="35">
        <f>+C50/C43*100-100</f>
        <v>-1.1815818395570687</v>
      </c>
      <c r="F50" s="35"/>
      <c r="G50" s="25">
        <f t="shared" si="2"/>
        <v>1.4153398865559126</v>
      </c>
      <c r="H50" s="24">
        <f t="shared" si="3"/>
        <v>99.141352955556798</v>
      </c>
      <c r="I50" s="26">
        <f t="shared" si="0"/>
        <v>1.6975015821838184</v>
      </c>
    </row>
    <row r="51" spans="1:9" hidden="1" x14ac:dyDescent="0.25">
      <c r="A51" s="34">
        <v>5</v>
      </c>
      <c r="B51" s="11"/>
      <c r="C51" s="24">
        <v>101.45845388542</v>
      </c>
      <c r="D51" s="25">
        <f t="shared" si="4"/>
        <v>7.1362267025293136E-2</v>
      </c>
      <c r="E51" s="35">
        <f>+C51/C43*100-100</f>
        <v>-1.1110627761192404</v>
      </c>
      <c r="F51" s="35"/>
      <c r="G51" s="25">
        <f t="shared" si="2"/>
        <v>-0.20704672929778667</v>
      </c>
      <c r="H51" s="24">
        <f t="shared" si="3"/>
        <v>99.123811101524595</v>
      </c>
      <c r="I51" s="26">
        <f t="shared" si="0"/>
        <v>7.1362267025293136E-2</v>
      </c>
    </row>
    <row r="52" spans="1:9" hidden="1" x14ac:dyDescent="0.25">
      <c r="A52" s="36">
        <v>6</v>
      </c>
      <c r="B52" s="11"/>
      <c r="C52" s="24">
        <v>99.935490383827386</v>
      </c>
      <c r="D52" s="25">
        <f t="shared" si="4"/>
        <v>-1.5010710722169591</v>
      </c>
      <c r="E52" s="35">
        <f>+C52/C43*100-100</f>
        <v>-2.595456006409691</v>
      </c>
      <c r="F52" s="35"/>
      <c r="G52" s="25">
        <f t="shared" si="2"/>
        <v>1.0598472426271286</v>
      </c>
      <c r="H52" s="24">
        <f t="shared" si="3"/>
        <v>99.211149080631188</v>
      </c>
      <c r="I52" s="26">
        <f t="shared" si="0"/>
        <v>-1.5010710722169591</v>
      </c>
    </row>
    <row r="53" spans="1:9" hidden="1" x14ac:dyDescent="0.25">
      <c r="A53" s="34">
        <v>7</v>
      </c>
      <c r="B53" s="11"/>
      <c r="C53" s="24">
        <v>99.230374674778432</v>
      </c>
      <c r="D53" s="25">
        <f t="shared" si="4"/>
        <v>-0.70557087010908504</v>
      </c>
      <c r="E53" s="35">
        <f>+C53/C43*100-100</f>
        <v>-3.2827140949910643</v>
      </c>
      <c r="F53" s="35"/>
      <c r="G53" s="25">
        <f t="shared" si="2"/>
        <v>1.5112001612597368</v>
      </c>
      <c r="H53" s="24">
        <f t="shared" si="3"/>
        <v>99.334252867842338</v>
      </c>
      <c r="I53" s="26">
        <f t="shared" si="0"/>
        <v>-0.70557087010908504</v>
      </c>
    </row>
    <row r="54" spans="1:9" hidden="1" x14ac:dyDescent="0.25">
      <c r="A54" s="34">
        <v>8</v>
      </c>
      <c r="B54" s="11"/>
      <c r="C54" s="24">
        <v>97.199971626672692</v>
      </c>
      <c r="D54" s="25">
        <f t="shared" si="4"/>
        <v>-2.046150742411541</v>
      </c>
      <c r="E54" s="35">
        <f>+C54/C43*100-100</f>
        <v>-5.2616955585766902</v>
      </c>
      <c r="F54" s="35"/>
      <c r="G54" s="25">
        <f t="shared" si="2"/>
        <v>8.0502113860262625E-2</v>
      </c>
      <c r="H54" s="24">
        <f t="shared" si="3"/>
        <v>99.340768292107327</v>
      </c>
      <c r="I54" s="26">
        <f t="shared" si="0"/>
        <v>-2.046150742411541</v>
      </c>
    </row>
    <row r="55" spans="1:9" hidden="1" x14ac:dyDescent="0.25">
      <c r="A55" s="34">
        <v>9</v>
      </c>
      <c r="B55" s="37"/>
      <c r="C55" s="24">
        <v>96.764534638930186</v>
      </c>
      <c r="D55" s="25">
        <f t="shared" si="4"/>
        <v>-0.44798057083281151</v>
      </c>
      <c r="E55" s="35">
        <f>+C55/C43*100-100</f>
        <v>-5.686104755610728</v>
      </c>
      <c r="F55" s="35"/>
      <c r="G55" s="25">
        <f t="shared" si="2"/>
        <v>0.66022746751490047</v>
      </c>
      <c r="H55" s="24">
        <f t="shared" si="3"/>
        <v>99.393657936522345</v>
      </c>
      <c r="I55" s="26">
        <f t="shared" si="0"/>
        <v>-0.44798057083281151</v>
      </c>
    </row>
    <row r="56" spans="1:9" hidden="1" x14ac:dyDescent="0.25">
      <c r="A56" s="34">
        <v>10</v>
      </c>
      <c r="B56" s="11"/>
      <c r="C56" s="24">
        <v>92.886730781884395</v>
      </c>
      <c r="D56" s="25">
        <f t="shared" si="4"/>
        <v>-4.007463965507128</v>
      </c>
      <c r="E56" s="35">
        <f>+C56/C43*100-100</f>
        <v>-9.4657001219957664</v>
      </c>
      <c r="F56" s="35"/>
      <c r="G56" s="25">
        <f t="shared" si="2"/>
        <v>-3.9963146529315168</v>
      </c>
      <c r="H56" s="24">
        <f t="shared" si="3"/>
        <v>99.071444087869395</v>
      </c>
      <c r="I56" s="26">
        <f t="shared" si="0"/>
        <v>-4.007463965507128</v>
      </c>
    </row>
    <row r="57" spans="1:9" hidden="1" x14ac:dyDescent="0.25">
      <c r="A57" s="34">
        <v>11</v>
      </c>
      <c r="B57" s="11"/>
      <c r="C57" s="24">
        <v>94.45532372304028</v>
      </c>
      <c r="D57" s="25">
        <f t="shared" si="4"/>
        <v>1.6887158455810294</v>
      </c>
      <c r="E57" s="35">
        <f>+C57/C43*100-100</f>
        <v>-7.9368330542700392</v>
      </c>
      <c r="F57" s="35"/>
      <c r="G57" s="25">
        <f t="shared" si="2"/>
        <v>-2.9167094414116121</v>
      </c>
      <c r="H57" s="24">
        <f t="shared" si="3"/>
        <v>98.834964383252327</v>
      </c>
      <c r="I57" s="26">
        <f t="shared" si="0"/>
        <v>1.6887158455810294</v>
      </c>
    </row>
    <row r="58" spans="1:9" hidden="1" x14ac:dyDescent="0.25">
      <c r="A58" s="34">
        <v>12</v>
      </c>
      <c r="B58" s="11"/>
      <c r="C58" s="24">
        <v>92.871217042698731</v>
      </c>
      <c r="D58" s="25">
        <f t="shared" si="4"/>
        <v>-1.6770962375677527</v>
      </c>
      <c r="E58" s="35">
        <f>+C58/C43*100-100</f>
        <v>-9.4808209633026053</v>
      </c>
      <c r="F58" s="35"/>
      <c r="G58" s="25">
        <f t="shared" si="2"/>
        <v>-9.4808209633026053</v>
      </c>
      <c r="H58" s="24">
        <f t="shared" si="3"/>
        <v>98.024366939708628</v>
      </c>
      <c r="I58" s="26">
        <f t="shared" si="0"/>
        <v>-1.6770962375677527</v>
      </c>
    </row>
    <row r="59" spans="1:9" hidden="1" x14ac:dyDescent="0.25">
      <c r="A59" s="34" t="s">
        <v>31</v>
      </c>
      <c r="B59" s="11"/>
      <c r="C59" s="24">
        <f>+AVERAGE(C47:C58)</f>
        <v>98.024366939708628</v>
      </c>
      <c r="D59" s="25"/>
      <c r="E59" s="32"/>
      <c r="F59" s="32"/>
      <c r="G59" s="25">
        <f t="shared" si="2"/>
        <v>-0.78730027250857404</v>
      </c>
      <c r="H59" s="24"/>
      <c r="I59" s="26">
        <f t="shared" si="0"/>
        <v>5.5487050359646446</v>
      </c>
    </row>
    <row r="60" spans="1:9" hidden="1" x14ac:dyDescent="0.25">
      <c r="A60" s="23"/>
      <c r="B60" s="11"/>
      <c r="C60" s="24"/>
      <c r="D60" s="25"/>
      <c r="E60" s="32"/>
      <c r="F60" s="32"/>
      <c r="G60" s="25"/>
      <c r="H60" s="24"/>
      <c r="I60" s="26">
        <f t="shared" si="0"/>
        <v>-100</v>
      </c>
    </row>
    <row r="61" spans="1:9" hidden="1" x14ac:dyDescent="0.25">
      <c r="A61" s="33">
        <v>1989</v>
      </c>
      <c r="B61" s="11"/>
      <c r="C61" s="24"/>
      <c r="D61" s="25"/>
      <c r="E61" s="32"/>
      <c r="F61" s="32"/>
      <c r="G61" s="25"/>
      <c r="H61" s="24"/>
      <c r="I61" s="26" t="e">
        <f t="shared" si="0"/>
        <v>#DIV/0!</v>
      </c>
    </row>
    <row r="62" spans="1:9" hidden="1" x14ac:dyDescent="0.25">
      <c r="A62" s="34">
        <v>1</v>
      </c>
      <c r="B62" s="11"/>
      <c r="C62" s="24">
        <v>97.733157450734382</v>
      </c>
      <c r="D62" s="25">
        <f>+C62/C58*100-100</f>
        <v>5.235142343187249</v>
      </c>
      <c r="E62" s="35">
        <f>+C62/C58*100-100</f>
        <v>5.235142343187249</v>
      </c>
      <c r="F62" s="35"/>
      <c r="G62" s="25">
        <f t="shared" ref="G62:G74" si="5">+C62/C47*100-100</f>
        <v>-3.4342429380310193</v>
      </c>
      <c r="H62" s="24">
        <f t="shared" ref="H62:H73" si="6">((SUM(C48:C62)-C$59)/12)</f>
        <v>97.734720264394184</v>
      </c>
      <c r="I62" s="26" t="e">
        <f t="shared" si="0"/>
        <v>#DIV/0!</v>
      </c>
    </row>
    <row r="63" spans="1:9" hidden="1" x14ac:dyDescent="0.25">
      <c r="A63" s="34">
        <v>2</v>
      </c>
      <c r="B63" s="11"/>
      <c r="C63" s="24">
        <v>99.461207921871335</v>
      </c>
      <c r="D63" s="25">
        <f>+C63/C62*100-100</f>
        <v>1.768131222004186</v>
      </c>
      <c r="E63" s="35">
        <f>+C63/C58*100-100</f>
        <v>7.0958377514776885</v>
      </c>
      <c r="F63" s="35"/>
      <c r="G63" s="25">
        <f t="shared" si="5"/>
        <v>0.26181066611985671</v>
      </c>
      <c r="H63" s="24">
        <f t="shared" si="6"/>
        <v>97.756363604071666</v>
      </c>
      <c r="I63" s="26">
        <f t="shared" si="0"/>
        <v>1.768131222004186</v>
      </c>
    </row>
    <row r="64" spans="1:9" hidden="1" x14ac:dyDescent="0.25">
      <c r="A64" s="34">
        <v>3</v>
      </c>
      <c r="B64" s="11"/>
      <c r="C64" s="24">
        <v>98.989206219090462</v>
      </c>
      <c r="D64" s="25">
        <f t="shared" ref="D64:D73" si="7">+C64/C63*100-100</f>
        <v>-0.47455858685290764</v>
      </c>
      <c r="E64" s="35">
        <f>+C64/C58*100-100</f>
        <v>6.5876052572659773</v>
      </c>
      <c r="F64" s="35"/>
      <c r="G64" s="25">
        <f t="shared" si="5"/>
        <v>-0.70675653367268865</v>
      </c>
      <c r="H64" s="24">
        <f t="shared" si="6"/>
        <v>97.697647567766751</v>
      </c>
      <c r="I64" s="26">
        <f t="shared" si="0"/>
        <v>-0.47455858685290764</v>
      </c>
    </row>
    <row r="65" spans="1:9" hidden="1" x14ac:dyDescent="0.25">
      <c r="A65" s="36">
        <v>4</v>
      </c>
      <c r="B65" s="11"/>
      <c r="C65" s="24">
        <v>100.99033815313675</v>
      </c>
      <c r="D65" s="25">
        <f t="shared" si="7"/>
        <v>2.0215657953830117</v>
      </c>
      <c r="E65" s="35">
        <f>+C65/C58*100-100</f>
        <v>8.7423438272647473</v>
      </c>
      <c r="F65" s="35"/>
      <c r="G65" s="25">
        <f t="shared" si="5"/>
        <v>-0.39035361010718361</v>
      </c>
      <c r="H65" s="24">
        <f t="shared" si="6"/>
        <v>97.664667208507069</v>
      </c>
      <c r="I65" s="26">
        <f t="shared" si="0"/>
        <v>2.0215657953830117</v>
      </c>
    </row>
    <row r="66" spans="1:9" hidden="1" x14ac:dyDescent="0.25">
      <c r="A66" s="34">
        <v>5</v>
      </c>
      <c r="B66" s="4"/>
      <c r="C66" s="24">
        <v>105.09141794268594</v>
      </c>
      <c r="D66" s="25">
        <f t="shared" si="7"/>
        <v>4.0608635088740073</v>
      </c>
      <c r="E66" s="35">
        <f>+C66/C58*100-100</f>
        <v>13.158221986440438</v>
      </c>
      <c r="F66" s="35"/>
      <c r="G66" s="25">
        <f t="shared" si="5"/>
        <v>3.5807406067598322</v>
      </c>
      <c r="H66" s="24">
        <f t="shared" si="6"/>
        <v>97.967414213279241</v>
      </c>
      <c r="I66" s="26">
        <f t="shared" si="0"/>
        <v>4.0608635088740073</v>
      </c>
    </row>
    <row r="67" spans="1:9" hidden="1" x14ac:dyDescent="0.25">
      <c r="A67" s="36">
        <v>6</v>
      </c>
      <c r="B67" s="4"/>
      <c r="C67" s="24">
        <v>106.2492055314183</v>
      </c>
      <c r="D67" s="25">
        <f t="shared" si="7"/>
        <v>1.1016956583113142</v>
      </c>
      <c r="E67" s="35">
        <f>+C67/C58*100-100</f>
        <v>14.404881205087321</v>
      </c>
      <c r="F67" s="35"/>
      <c r="G67" s="25">
        <f t="shared" si="5"/>
        <v>6.3177907301415104</v>
      </c>
      <c r="H67" s="24">
        <f t="shared" si="6"/>
        <v>98.493557142245152</v>
      </c>
      <c r="I67" s="26">
        <f t="shared" si="0"/>
        <v>1.1016956583113142</v>
      </c>
    </row>
    <row r="68" spans="1:9" hidden="1" x14ac:dyDescent="0.25">
      <c r="A68" s="34">
        <v>7</v>
      </c>
      <c r="B68" s="4"/>
      <c r="C68" s="24">
        <v>105.49843363335393</v>
      </c>
      <c r="D68" s="25">
        <f t="shared" si="7"/>
        <v>-0.70661412883916341</v>
      </c>
      <c r="E68" s="35">
        <f>+C68/C58*100-100</f>
        <v>13.5964801504105</v>
      </c>
      <c r="F68" s="35"/>
      <c r="G68" s="25">
        <f t="shared" si="5"/>
        <v>6.3166736789200542</v>
      </c>
      <c r="H68" s="24">
        <f t="shared" si="6"/>
        <v>99.015895388793112</v>
      </c>
      <c r="I68" s="26">
        <f t="shared" si="0"/>
        <v>-0.70661412883916341</v>
      </c>
    </row>
    <row r="69" spans="1:9" hidden="1" x14ac:dyDescent="0.25">
      <c r="A69" s="34">
        <v>8</v>
      </c>
      <c r="B69" s="4"/>
      <c r="C69" s="24">
        <v>108.09156092191448</v>
      </c>
      <c r="D69" s="25">
        <f t="shared" si="7"/>
        <v>2.457977051652378</v>
      </c>
      <c r="E69" s="35">
        <f>+C69/C58*100-100</f>
        <v>16.388655563992444</v>
      </c>
      <c r="F69" s="35"/>
      <c r="G69" s="25">
        <f t="shared" si="5"/>
        <v>11.205342052026921</v>
      </c>
      <c r="H69" s="24">
        <f t="shared" si="6"/>
        <v>99.923527830063236</v>
      </c>
      <c r="I69" s="26">
        <f t="shared" si="0"/>
        <v>2.457977051652378</v>
      </c>
    </row>
    <row r="70" spans="1:9" hidden="1" x14ac:dyDescent="0.25">
      <c r="A70" s="34">
        <v>9</v>
      </c>
      <c r="B70" s="4"/>
      <c r="C70" s="24">
        <v>112.2644742287647</v>
      </c>
      <c r="D70" s="25">
        <f t="shared" si="7"/>
        <v>3.8605357081157763</v>
      </c>
      <c r="E70" s="35">
        <f>+C70/C58*100-100</f>
        <v>20.881881172236234</v>
      </c>
      <c r="F70" s="35"/>
      <c r="G70" s="25">
        <f t="shared" si="5"/>
        <v>16.01820299934414</v>
      </c>
      <c r="H70" s="24">
        <f t="shared" si="6"/>
        <v>101.21518946254946</v>
      </c>
      <c r="I70" s="26">
        <f t="shared" si="0"/>
        <v>3.8605357081157763</v>
      </c>
    </row>
    <row r="71" spans="1:9" hidden="1" x14ac:dyDescent="0.25">
      <c r="A71" s="34">
        <v>10</v>
      </c>
      <c r="B71" s="4"/>
      <c r="C71" s="24">
        <v>113.23346205837728</v>
      </c>
      <c r="D71" s="25">
        <f t="shared" si="7"/>
        <v>0.86312953075258747</v>
      </c>
      <c r="E71" s="35">
        <f>+C71/C58*100-100</f>
        <v>21.925248385963059</v>
      </c>
      <c r="F71" s="35"/>
      <c r="G71" s="25">
        <f t="shared" si="5"/>
        <v>21.904884696901277</v>
      </c>
      <c r="H71" s="24">
        <f t="shared" si="6"/>
        <v>102.91075040225718</v>
      </c>
      <c r="I71" s="26">
        <f t="shared" si="0"/>
        <v>0.86312953075258747</v>
      </c>
    </row>
    <row r="72" spans="1:9" hidden="1" x14ac:dyDescent="0.25">
      <c r="A72" s="34">
        <v>11</v>
      </c>
      <c r="B72" s="4"/>
      <c r="C72" s="24">
        <v>114.9166423061171</v>
      </c>
      <c r="D72" s="25">
        <f t="shared" si="7"/>
        <v>1.4864689440229739</v>
      </c>
      <c r="E72" s="35">
        <f>+C72/C58*100-100</f>
        <v>23.737629338143279</v>
      </c>
      <c r="F72" s="35"/>
      <c r="G72" s="25">
        <f t="shared" si="5"/>
        <v>21.662430212057743</v>
      </c>
      <c r="H72" s="24">
        <f t="shared" si="6"/>
        <v>104.61586028418027</v>
      </c>
      <c r="I72" s="26">
        <f t="shared" si="0"/>
        <v>1.4864689440229739</v>
      </c>
    </row>
    <row r="73" spans="1:9" hidden="1" x14ac:dyDescent="0.25">
      <c r="A73" s="34">
        <v>12</v>
      </c>
      <c r="B73" s="4"/>
      <c r="C73" s="24">
        <v>113.72235710304642</v>
      </c>
      <c r="D73" s="25">
        <f t="shared" si="7"/>
        <v>-1.0392621809200762</v>
      </c>
      <c r="E73" s="35">
        <f>+C73/C58*100-100</f>
        <v>22.451670952864887</v>
      </c>
      <c r="F73" s="35"/>
      <c r="G73" s="25">
        <f t="shared" si="5"/>
        <v>22.451670952864887</v>
      </c>
      <c r="H73" s="24">
        <f t="shared" si="6"/>
        <v>106.35345528920925</v>
      </c>
      <c r="I73" s="26">
        <f t="shared" si="0"/>
        <v>-1.0392621809200762</v>
      </c>
    </row>
    <row r="74" spans="1:9" hidden="1" x14ac:dyDescent="0.25">
      <c r="A74" s="34" t="s">
        <v>31</v>
      </c>
      <c r="B74" s="4"/>
      <c r="C74" s="24">
        <f>+AVERAGE(C62:C73)</f>
        <v>106.35345528920925</v>
      </c>
      <c r="D74" s="25"/>
      <c r="E74" s="32"/>
      <c r="F74" s="32"/>
      <c r="G74" s="25">
        <f t="shared" si="5"/>
        <v>8.4969570419399361</v>
      </c>
      <c r="H74" s="24"/>
      <c r="I74" s="26">
        <f t="shared" si="0"/>
        <v>-6.4797301089705996</v>
      </c>
    </row>
    <row r="75" spans="1:9" hidden="1" x14ac:dyDescent="0.25">
      <c r="A75" s="23"/>
      <c r="B75" s="4"/>
      <c r="C75" s="24"/>
      <c r="D75" s="25"/>
      <c r="E75" s="32"/>
      <c r="F75" s="32"/>
      <c r="G75" s="25"/>
      <c r="H75" s="24"/>
      <c r="I75" s="26">
        <f t="shared" si="0"/>
        <v>-100</v>
      </c>
    </row>
    <row r="76" spans="1:9" hidden="1" x14ac:dyDescent="0.25">
      <c r="A76" s="33">
        <v>1990</v>
      </c>
      <c r="B76" s="4"/>
      <c r="C76" s="24"/>
      <c r="D76" s="25"/>
      <c r="E76" s="32"/>
      <c r="F76" s="32"/>
      <c r="G76" s="25"/>
      <c r="H76" s="24"/>
      <c r="I76" s="26" t="e">
        <f t="shared" ref="I76:I139" si="8">+C76/C75*100-100</f>
        <v>#DIV/0!</v>
      </c>
    </row>
    <row r="77" spans="1:9" hidden="1" x14ac:dyDescent="0.25">
      <c r="A77" s="34">
        <v>1</v>
      </c>
      <c r="B77" s="4"/>
      <c r="C77" s="24">
        <v>114.53616090743512</v>
      </c>
      <c r="D77" s="25">
        <f>+C77/C73*100-100</f>
        <v>0.71560581852105543</v>
      </c>
      <c r="E77" s="35">
        <f>+C77/C73*100-100</f>
        <v>0.71560581852105543</v>
      </c>
      <c r="F77" s="35"/>
      <c r="G77" s="25">
        <f t="shared" ref="G77:G89" si="9">+C77/C62*100-100</f>
        <v>17.192735705045493</v>
      </c>
      <c r="H77" s="24">
        <f t="shared" ref="H77:H88" si="10">((SUM(C63:C77)-C$74)/12)</f>
        <v>107.75370557726764</v>
      </c>
      <c r="I77" s="26" t="e">
        <f t="shared" si="8"/>
        <v>#DIV/0!</v>
      </c>
    </row>
    <row r="78" spans="1:9" hidden="1" x14ac:dyDescent="0.25">
      <c r="A78" s="34">
        <v>2</v>
      </c>
      <c r="B78" s="4"/>
      <c r="C78" s="24">
        <v>116.59193217321537</v>
      </c>
      <c r="D78" s="25">
        <f>+C78/C77*100-100</f>
        <v>1.7948665726989645</v>
      </c>
      <c r="E78" s="35">
        <f>+C78/C73*100-100</f>
        <v>2.5233165608489401</v>
      </c>
      <c r="F78" s="35"/>
      <c r="G78" s="25">
        <f t="shared" si="9"/>
        <v>17.223523230082364</v>
      </c>
      <c r="H78" s="24">
        <f t="shared" si="10"/>
        <v>109.18126593154631</v>
      </c>
      <c r="I78" s="26">
        <f t="shared" si="8"/>
        <v>1.7948665726989645</v>
      </c>
    </row>
    <row r="79" spans="1:9" hidden="1" x14ac:dyDescent="0.25">
      <c r="A79" s="34">
        <v>3</v>
      </c>
      <c r="B79" s="4"/>
      <c r="C79" s="24">
        <v>120.04178723648126</v>
      </c>
      <c r="D79" s="25">
        <f t="shared" ref="D79:D88" si="11">+C79/C78*100-100</f>
        <v>2.9589140508801108</v>
      </c>
      <c r="E79" s="35">
        <f>+C79/C73*100-100</f>
        <v>5.556893379996211</v>
      </c>
      <c r="F79" s="35"/>
      <c r="G79" s="25">
        <f t="shared" si="9"/>
        <v>21.267552111485386</v>
      </c>
      <c r="H79" s="24">
        <f t="shared" si="10"/>
        <v>110.93564768299554</v>
      </c>
      <c r="I79" s="26">
        <f t="shared" si="8"/>
        <v>2.9589140508801108</v>
      </c>
    </row>
    <row r="80" spans="1:9" hidden="1" x14ac:dyDescent="0.25">
      <c r="A80" s="36">
        <v>4</v>
      </c>
      <c r="B80" s="4"/>
      <c r="C80" s="24">
        <v>124.71591274141987</v>
      </c>
      <c r="D80" s="25">
        <f t="shared" si="11"/>
        <v>3.8937486791417371</v>
      </c>
      <c r="E80" s="35">
        <f>+C80/C73*100-100</f>
        <v>9.6670135217228506</v>
      </c>
      <c r="F80" s="35"/>
      <c r="G80" s="25">
        <f t="shared" si="9"/>
        <v>23.492915284932337</v>
      </c>
      <c r="H80" s="24">
        <f t="shared" si="10"/>
        <v>112.91277889868581</v>
      </c>
      <c r="I80" s="26">
        <f t="shared" si="8"/>
        <v>3.8937486791417371</v>
      </c>
    </row>
    <row r="81" spans="1:9" hidden="1" x14ac:dyDescent="0.25">
      <c r="A81" s="34">
        <v>5</v>
      </c>
      <c r="B81" s="4"/>
      <c r="C81" s="24">
        <v>124.88308669888544</v>
      </c>
      <c r="D81" s="25">
        <f t="shared" si="11"/>
        <v>0.13404380707389407</v>
      </c>
      <c r="E81" s="35">
        <f>+C81/C73*100-100</f>
        <v>9.8140153617516148</v>
      </c>
      <c r="F81" s="35"/>
      <c r="G81" s="25">
        <f t="shared" si="9"/>
        <v>18.832811606931926</v>
      </c>
      <c r="H81" s="24">
        <f t="shared" si="10"/>
        <v>114.56208462836911</v>
      </c>
      <c r="I81" s="26">
        <f t="shared" si="8"/>
        <v>0.13404380707389407</v>
      </c>
    </row>
    <row r="82" spans="1:9" hidden="1" x14ac:dyDescent="0.25">
      <c r="A82" s="36">
        <v>6</v>
      </c>
      <c r="B82" s="4"/>
      <c r="C82" s="24">
        <v>123.8701881506565</v>
      </c>
      <c r="D82" s="25">
        <f t="shared" si="11"/>
        <v>-0.81107744451513497</v>
      </c>
      <c r="E82" s="35">
        <f>+C82/C73*100-100</f>
        <v>8.9233386522360689</v>
      </c>
      <c r="F82" s="35"/>
      <c r="G82" s="25">
        <f t="shared" si="9"/>
        <v>16.584578238589856</v>
      </c>
      <c r="H82" s="24">
        <f t="shared" si="10"/>
        <v>116.03049984663896</v>
      </c>
      <c r="I82" s="26">
        <f t="shared" si="8"/>
        <v>-0.81107744451513497</v>
      </c>
    </row>
    <row r="83" spans="1:9" hidden="1" x14ac:dyDescent="0.25">
      <c r="A83" s="34">
        <v>7</v>
      </c>
      <c r="B83" s="4"/>
      <c r="C83" s="24">
        <v>119.21848415935965</v>
      </c>
      <c r="D83" s="25">
        <f t="shared" si="11"/>
        <v>-3.7553055022724635</v>
      </c>
      <c r="E83" s="35">
        <f>+C83/C73*100-100</f>
        <v>4.8329345225697864</v>
      </c>
      <c r="F83" s="35"/>
      <c r="G83" s="25">
        <f t="shared" si="9"/>
        <v>13.00498031438832</v>
      </c>
      <c r="H83" s="24">
        <f t="shared" si="10"/>
        <v>117.17383739047277</v>
      </c>
      <c r="I83" s="26">
        <f t="shared" si="8"/>
        <v>-3.7553055022724635</v>
      </c>
    </row>
    <row r="84" spans="1:9" hidden="1" x14ac:dyDescent="0.25">
      <c r="A84" s="34">
        <v>8</v>
      </c>
      <c r="B84" s="4"/>
      <c r="C84" s="24">
        <v>117.4062051880655</v>
      </c>
      <c r="D84" s="25">
        <f t="shared" si="11"/>
        <v>-1.5201325399102217</v>
      </c>
      <c r="E84" s="35">
        <f>+C84/C73*100-100</f>
        <v>3.2393349723494254</v>
      </c>
      <c r="F84" s="35"/>
      <c r="G84" s="25">
        <f t="shared" si="9"/>
        <v>8.6173649327535742</v>
      </c>
      <c r="H84" s="24">
        <f t="shared" si="10"/>
        <v>117.95005774598535</v>
      </c>
      <c r="I84" s="26">
        <f t="shared" si="8"/>
        <v>-1.5201325399102217</v>
      </c>
    </row>
    <row r="85" spans="1:9" hidden="1" x14ac:dyDescent="0.25">
      <c r="A85" s="34">
        <v>9</v>
      </c>
      <c r="B85" s="4"/>
      <c r="C85" s="24">
        <v>124.96621345331465</v>
      </c>
      <c r="D85" s="25">
        <f t="shared" si="11"/>
        <v>6.4391896945644902</v>
      </c>
      <c r="E85" s="35">
        <f>+C85/C73*100-100</f>
        <v>9.8871115906258495</v>
      </c>
      <c r="F85" s="35"/>
      <c r="G85" s="25">
        <f t="shared" si="9"/>
        <v>11.314121686141988</v>
      </c>
      <c r="H85" s="24">
        <f t="shared" si="10"/>
        <v>119.00853601469784</v>
      </c>
      <c r="I85" s="26">
        <f t="shared" si="8"/>
        <v>6.4391896945644902</v>
      </c>
    </row>
    <row r="86" spans="1:9" hidden="1" x14ac:dyDescent="0.25">
      <c r="A86" s="34">
        <v>10</v>
      </c>
      <c r="B86" s="4"/>
      <c r="C86" s="24">
        <v>128.90089682055506</v>
      </c>
      <c r="D86" s="25">
        <f t="shared" si="11"/>
        <v>3.1485977357474724</v>
      </c>
      <c r="E86" s="35">
        <f>+C86/C73*100-100</f>
        <v>13.347014698046593</v>
      </c>
      <c r="F86" s="35"/>
      <c r="G86" s="25">
        <f t="shared" si="9"/>
        <v>13.83640001583673</v>
      </c>
      <c r="H86" s="24">
        <f t="shared" si="10"/>
        <v>120.31415557821265</v>
      </c>
      <c r="I86" s="26">
        <f t="shared" si="8"/>
        <v>3.1485977357474724</v>
      </c>
    </row>
    <row r="87" spans="1:9" hidden="1" x14ac:dyDescent="0.25">
      <c r="A87" s="34">
        <v>11</v>
      </c>
      <c r="B87" s="4"/>
      <c r="C87" s="24">
        <v>131.67344380802331</v>
      </c>
      <c r="D87" s="25">
        <f t="shared" si="11"/>
        <v>2.1509136521586498</v>
      </c>
      <c r="E87" s="35">
        <f>+C87/C73*100-100</f>
        <v>15.785011111501149</v>
      </c>
      <c r="F87" s="35"/>
      <c r="G87" s="25">
        <f t="shared" si="9"/>
        <v>14.581701279845191</v>
      </c>
      <c r="H87" s="24">
        <f t="shared" si="10"/>
        <v>121.71055570337153</v>
      </c>
      <c r="I87" s="26">
        <f t="shared" si="8"/>
        <v>2.1509136521586498</v>
      </c>
    </row>
    <row r="88" spans="1:9" hidden="1" x14ac:dyDescent="0.25">
      <c r="A88" s="34">
        <v>12</v>
      </c>
      <c r="B88" s="4"/>
      <c r="C88" s="24">
        <v>130.43835805184608</v>
      </c>
      <c r="D88" s="25">
        <f t="shared" si="11"/>
        <v>-0.93799153455570661</v>
      </c>
      <c r="E88" s="35">
        <f>+C88/C73*100-100</f>
        <v>14.698957508990887</v>
      </c>
      <c r="F88" s="35"/>
      <c r="G88" s="25">
        <f t="shared" si="9"/>
        <v>14.698957508990887</v>
      </c>
      <c r="H88" s="24">
        <f t="shared" si="10"/>
        <v>123.10355578243814</v>
      </c>
      <c r="I88" s="26">
        <f t="shared" si="8"/>
        <v>-0.93799153455570661</v>
      </c>
    </row>
    <row r="89" spans="1:9" hidden="1" x14ac:dyDescent="0.25">
      <c r="A89" s="34" t="s">
        <v>31</v>
      </c>
      <c r="B89" s="4"/>
      <c r="C89" s="24">
        <f>+AVERAGE(C77:C88)</f>
        <v>123.10355578243816</v>
      </c>
      <c r="D89" s="25"/>
      <c r="E89" s="32"/>
      <c r="F89" s="32"/>
      <c r="G89" s="25">
        <f t="shared" si="9"/>
        <v>15.749465259666451</v>
      </c>
      <c r="H89" s="24"/>
      <c r="I89" s="26">
        <f t="shared" si="8"/>
        <v>-5.6231942650585296</v>
      </c>
    </row>
    <row r="90" spans="1:9" hidden="1" x14ac:dyDescent="0.25">
      <c r="A90" s="23"/>
      <c r="B90" s="4"/>
      <c r="C90" s="24"/>
      <c r="D90" s="25"/>
      <c r="E90" s="32"/>
      <c r="F90" s="32"/>
      <c r="G90" s="25"/>
      <c r="H90" s="24"/>
      <c r="I90" s="26">
        <f t="shared" si="8"/>
        <v>-100</v>
      </c>
    </row>
    <row r="91" spans="1:9" hidden="1" x14ac:dyDescent="0.25">
      <c r="A91" s="33">
        <v>1991</v>
      </c>
      <c r="B91" s="4"/>
      <c r="C91" s="24"/>
      <c r="D91" s="25"/>
      <c r="E91" s="32"/>
      <c r="F91" s="32"/>
      <c r="G91" s="25"/>
      <c r="H91" s="24"/>
      <c r="I91" s="26" t="e">
        <f t="shared" si="8"/>
        <v>#DIV/0!</v>
      </c>
    </row>
    <row r="92" spans="1:9" hidden="1" x14ac:dyDescent="0.25">
      <c r="A92" s="34">
        <v>1</v>
      </c>
      <c r="B92" s="4"/>
      <c r="C92" s="24">
        <v>131.41927615428128</v>
      </c>
      <c r="D92" s="25">
        <f>+C92/C88*100-100</f>
        <v>0.75201659779042984</v>
      </c>
      <c r="E92" s="35">
        <f>+C92/C88*100-100</f>
        <v>0.75201659779042984</v>
      </c>
      <c r="F92" s="35"/>
      <c r="G92" s="25">
        <f t="shared" ref="G92:G104" si="12">+C92/C77*100-100</f>
        <v>14.740423559761723</v>
      </c>
      <c r="H92" s="24">
        <f t="shared" ref="H92:H103" si="13">((SUM(C78:C92)-C$89)/12)</f>
        <v>124.51048205300867</v>
      </c>
      <c r="I92" s="26" t="e">
        <f t="shared" si="8"/>
        <v>#DIV/0!</v>
      </c>
    </row>
    <row r="93" spans="1:9" hidden="1" x14ac:dyDescent="0.25">
      <c r="A93" s="34">
        <v>2</v>
      </c>
      <c r="B93" s="4"/>
      <c r="C93" s="24">
        <v>131.13608888421518</v>
      </c>
      <c r="D93" s="25">
        <f>+C93/C92*100-100</f>
        <v>-0.21548381512438652</v>
      </c>
      <c r="E93" s="35">
        <f>+C93/C88*100-100</f>
        <v>0.53491230861075678</v>
      </c>
      <c r="F93" s="35"/>
      <c r="G93" s="25">
        <f t="shared" si="12"/>
        <v>12.474410913263043</v>
      </c>
      <c r="H93" s="24">
        <f t="shared" si="13"/>
        <v>125.72249511225867</v>
      </c>
      <c r="I93" s="26">
        <f t="shared" si="8"/>
        <v>-0.21548381512438652</v>
      </c>
    </row>
    <row r="94" spans="1:9" hidden="1" x14ac:dyDescent="0.25">
      <c r="A94" s="34">
        <v>3</v>
      </c>
      <c r="B94" s="4"/>
      <c r="C94" s="24">
        <v>127.53327655341471</v>
      </c>
      <c r="D94" s="25">
        <f t="shared" ref="D94:D103" si="14">+C94/C93*100-100</f>
        <v>-2.7473843100365229</v>
      </c>
      <c r="E94" s="35">
        <f>+C94/C88*100-100</f>
        <v>-2.2271680982649826</v>
      </c>
      <c r="F94" s="35"/>
      <c r="G94" s="25">
        <f t="shared" si="12"/>
        <v>6.2407345720163931</v>
      </c>
      <c r="H94" s="24">
        <f t="shared" si="13"/>
        <v>126.34678588866977</v>
      </c>
      <c r="I94" s="26">
        <f t="shared" si="8"/>
        <v>-2.7473843100365229</v>
      </c>
    </row>
    <row r="95" spans="1:9" hidden="1" x14ac:dyDescent="0.25">
      <c r="A95" s="36">
        <v>4</v>
      </c>
      <c r="B95" s="4"/>
      <c r="C95" s="24">
        <v>130.41307063005769</v>
      </c>
      <c r="D95" s="25">
        <f t="shared" si="14"/>
        <v>2.2580726806911855</v>
      </c>
      <c r="E95" s="35">
        <f>+C95/C88*100-100</f>
        <v>-1.9386491953795826E-2</v>
      </c>
      <c r="F95" s="35"/>
      <c r="G95" s="25">
        <f t="shared" si="12"/>
        <v>4.5681082416884777</v>
      </c>
      <c r="H95" s="24">
        <f t="shared" si="13"/>
        <v>126.82154904605626</v>
      </c>
      <c r="I95" s="26">
        <f t="shared" si="8"/>
        <v>2.2580726806911855</v>
      </c>
    </row>
    <row r="96" spans="1:9" hidden="1" x14ac:dyDescent="0.25">
      <c r="A96" s="34">
        <v>5</v>
      </c>
      <c r="B96" s="4"/>
      <c r="C96" s="24">
        <v>129.61714034142548</v>
      </c>
      <c r="D96" s="25">
        <f t="shared" si="14"/>
        <v>-0.61031481337481353</v>
      </c>
      <c r="E96" s="35">
        <f>+C96/C88*100-100</f>
        <v>-0.62958298669643398</v>
      </c>
      <c r="F96" s="35"/>
      <c r="G96" s="25">
        <f t="shared" si="12"/>
        <v>3.7907884627761206</v>
      </c>
      <c r="H96" s="24">
        <f t="shared" si="13"/>
        <v>127.21605351626793</v>
      </c>
      <c r="I96" s="26">
        <f t="shared" si="8"/>
        <v>-0.61031481337481353</v>
      </c>
    </row>
    <row r="97" spans="1:9" hidden="1" x14ac:dyDescent="0.25">
      <c r="A97" s="36">
        <v>6</v>
      </c>
      <c r="B97" s="4"/>
      <c r="C97" s="24">
        <v>127.49805555939065</v>
      </c>
      <c r="D97" s="25">
        <f t="shared" si="14"/>
        <v>-1.6348800601933817</v>
      </c>
      <c r="E97" s="35">
        <f>+C97/C88*100-100</f>
        <v>-2.254170120177946</v>
      </c>
      <c r="F97" s="35"/>
      <c r="G97" s="25">
        <f t="shared" si="12"/>
        <v>2.9287655592496407</v>
      </c>
      <c r="H97" s="24">
        <f t="shared" si="13"/>
        <v>127.51837580032911</v>
      </c>
      <c r="I97" s="26">
        <f t="shared" si="8"/>
        <v>-1.6348800601933817</v>
      </c>
    </row>
    <row r="98" spans="1:9" hidden="1" x14ac:dyDescent="0.25">
      <c r="A98" s="34">
        <v>7</v>
      </c>
      <c r="B98" s="4"/>
      <c r="C98" s="24">
        <v>125.0308805046095</v>
      </c>
      <c r="D98" s="25">
        <f t="shared" si="14"/>
        <v>-1.9350687694463744</v>
      </c>
      <c r="E98" s="35">
        <f>+C98/C88*100-100</f>
        <v>-4.1456191476185467</v>
      </c>
      <c r="F98" s="35"/>
      <c r="G98" s="25">
        <f t="shared" si="12"/>
        <v>4.8754154074635068</v>
      </c>
      <c r="H98" s="24">
        <f t="shared" si="13"/>
        <v>128.00274216243326</v>
      </c>
      <c r="I98" s="26">
        <f t="shared" si="8"/>
        <v>-1.9350687694463744</v>
      </c>
    </row>
    <row r="99" spans="1:9" hidden="1" x14ac:dyDescent="0.25">
      <c r="A99" s="34">
        <v>8</v>
      </c>
      <c r="B99" s="4"/>
      <c r="C99" s="24">
        <v>124.26544457310034</v>
      </c>
      <c r="D99" s="25">
        <f t="shared" si="14"/>
        <v>-0.61219750546420926</v>
      </c>
      <c r="E99" s="35">
        <f>+C99/C88*100-100</f>
        <v>-4.7324372760749895</v>
      </c>
      <c r="F99" s="35"/>
      <c r="G99" s="25">
        <f t="shared" si="12"/>
        <v>5.84231418948211</v>
      </c>
      <c r="H99" s="24">
        <f t="shared" si="13"/>
        <v>128.57434544451948</v>
      </c>
      <c r="I99" s="26">
        <f t="shared" si="8"/>
        <v>-0.61219750546420926</v>
      </c>
    </row>
    <row r="100" spans="1:9" hidden="1" x14ac:dyDescent="0.25">
      <c r="A100" s="34">
        <v>9</v>
      </c>
      <c r="B100" s="4"/>
      <c r="C100" s="24">
        <v>125.94824258079495</v>
      </c>
      <c r="D100" s="25">
        <f t="shared" si="14"/>
        <v>1.3541962638734049</v>
      </c>
      <c r="E100" s="35">
        <f>+C100/C88*100-100</f>
        <v>-3.4423275009843479</v>
      </c>
      <c r="F100" s="35"/>
      <c r="G100" s="25">
        <f t="shared" si="12"/>
        <v>0.7858357073827591</v>
      </c>
      <c r="H100" s="24">
        <f t="shared" si="13"/>
        <v>128.65618120514287</v>
      </c>
      <c r="I100" s="26">
        <f t="shared" si="8"/>
        <v>1.3541962638734049</v>
      </c>
    </row>
    <row r="101" spans="1:9" hidden="1" x14ac:dyDescent="0.25">
      <c r="A101" s="34">
        <v>10</v>
      </c>
      <c r="B101" s="4"/>
      <c r="C101" s="24">
        <v>128.07920058579322</v>
      </c>
      <c r="D101" s="25">
        <f t="shared" si="14"/>
        <v>1.6919315119710916</v>
      </c>
      <c r="E101" s="35">
        <f>+C101/C88*100-100</f>
        <v>-1.8086378127476621</v>
      </c>
      <c r="F101" s="35"/>
      <c r="G101" s="25">
        <f t="shared" si="12"/>
        <v>-0.63746355147998202</v>
      </c>
      <c r="H101" s="24">
        <f t="shared" si="13"/>
        <v>128.58770651891268</v>
      </c>
      <c r="I101" s="26">
        <f t="shared" si="8"/>
        <v>1.6919315119710916</v>
      </c>
    </row>
    <row r="102" spans="1:9" hidden="1" x14ac:dyDescent="0.25">
      <c r="A102" s="34">
        <v>11</v>
      </c>
      <c r="B102" s="4"/>
      <c r="C102" s="24">
        <v>128.73104196265444</v>
      </c>
      <c r="D102" s="25">
        <f t="shared" si="14"/>
        <v>0.50893616908906836</v>
      </c>
      <c r="E102" s="35">
        <f>+C102/C88*100-100</f>
        <v>-1.3089064556554888</v>
      </c>
      <c r="F102" s="35"/>
      <c r="G102" s="25">
        <f t="shared" si="12"/>
        <v>-2.2346205584618986</v>
      </c>
      <c r="H102" s="24">
        <f t="shared" si="13"/>
        <v>128.34250636513192</v>
      </c>
      <c r="I102" s="26">
        <f t="shared" si="8"/>
        <v>0.50893616908906836</v>
      </c>
    </row>
    <row r="103" spans="1:9" hidden="1" x14ac:dyDescent="0.25">
      <c r="A103" s="34">
        <v>12</v>
      </c>
      <c r="B103" s="4"/>
      <c r="C103" s="24">
        <v>128.97960427967814</v>
      </c>
      <c r="D103" s="25">
        <f t="shared" si="14"/>
        <v>0.1930865417028258</v>
      </c>
      <c r="E103" s="35">
        <f>+C103/C88*100-100</f>
        <v>-1.1183472361620233</v>
      </c>
      <c r="F103" s="35"/>
      <c r="G103" s="25">
        <f t="shared" si="12"/>
        <v>-1.1183472361620233</v>
      </c>
      <c r="H103" s="24">
        <f t="shared" si="13"/>
        <v>128.2209435507846</v>
      </c>
      <c r="I103" s="26">
        <f t="shared" si="8"/>
        <v>0.1930865417028258</v>
      </c>
    </row>
    <row r="104" spans="1:9" hidden="1" x14ac:dyDescent="0.25">
      <c r="A104" s="34" t="s">
        <v>31</v>
      </c>
      <c r="B104" s="4"/>
      <c r="C104" s="24">
        <f>+AVERAGE(C92:C103)</f>
        <v>128.22094355078463</v>
      </c>
      <c r="D104" s="25"/>
      <c r="E104" s="32"/>
      <c r="F104" s="32"/>
      <c r="G104" s="25">
        <f t="shared" si="12"/>
        <v>4.1569780302613424</v>
      </c>
      <c r="H104" s="24"/>
      <c r="I104" s="26">
        <f t="shared" si="8"/>
        <v>-0.58820209065648044</v>
      </c>
    </row>
    <row r="105" spans="1:9" hidden="1" x14ac:dyDescent="0.25">
      <c r="A105" s="23"/>
      <c r="B105" s="4"/>
      <c r="C105" s="24"/>
      <c r="D105" s="25"/>
      <c r="E105" s="32"/>
      <c r="F105" s="32"/>
      <c r="G105" s="25"/>
      <c r="H105" s="24"/>
      <c r="I105" s="26">
        <f t="shared" si="8"/>
        <v>-100</v>
      </c>
    </row>
    <row r="106" spans="1:9" hidden="1" x14ac:dyDescent="0.25">
      <c r="A106" s="33">
        <v>1992</v>
      </c>
      <c r="B106" s="4"/>
      <c r="C106" s="24"/>
      <c r="D106" s="25"/>
      <c r="E106" s="32"/>
      <c r="F106" s="32"/>
      <c r="G106" s="25"/>
      <c r="H106" s="24"/>
      <c r="I106" s="26" t="e">
        <f t="shared" si="8"/>
        <v>#DIV/0!</v>
      </c>
    </row>
    <row r="107" spans="1:9" hidden="1" x14ac:dyDescent="0.25">
      <c r="A107" s="34">
        <v>1</v>
      </c>
      <c r="B107" s="4"/>
      <c r="C107" s="24">
        <v>134.59891810371414</v>
      </c>
      <c r="D107" s="25">
        <f>+C107/C103*100-100</f>
        <v>4.3567460571914296</v>
      </c>
      <c r="E107" s="35">
        <f>+C107/C103*100-100</f>
        <v>4.3567460571914296</v>
      </c>
      <c r="F107" s="35"/>
      <c r="G107" s="25">
        <f t="shared" ref="G107:G119" si="15">+C107/C92*100-100</f>
        <v>2.4194639039862693</v>
      </c>
      <c r="H107" s="24">
        <f t="shared" ref="H107:H118" si="16">((SUM(C93:C107)-C$104)/12)</f>
        <v>128.48591371323738</v>
      </c>
      <c r="I107" s="26" t="e">
        <f t="shared" si="8"/>
        <v>#DIV/0!</v>
      </c>
    </row>
    <row r="108" spans="1:9" hidden="1" x14ac:dyDescent="0.25">
      <c r="A108" s="34">
        <v>2</v>
      </c>
      <c r="B108" s="4"/>
      <c r="C108" s="24">
        <v>134.30341500980461</v>
      </c>
      <c r="D108" s="25">
        <f>+C108/C107*100-100</f>
        <v>-0.21954343918413599</v>
      </c>
      <c r="E108" s="35">
        <f>+C108/C103*100-100</f>
        <v>4.1276376678768258</v>
      </c>
      <c r="F108" s="35"/>
      <c r="G108" s="25">
        <f t="shared" si="15"/>
        <v>2.4152970799563604</v>
      </c>
      <c r="H108" s="24">
        <f t="shared" si="16"/>
        <v>128.74985755703651</v>
      </c>
      <c r="I108" s="26">
        <f t="shared" si="8"/>
        <v>-0.21954343918413599</v>
      </c>
    </row>
    <row r="109" spans="1:9" hidden="1" x14ac:dyDescent="0.25">
      <c r="A109" s="34">
        <v>3</v>
      </c>
      <c r="B109" s="4"/>
      <c r="C109" s="24">
        <v>132.72441973644374</v>
      </c>
      <c r="D109" s="25">
        <f t="shared" ref="D109:D118" si="17">+C109/C108*100-100</f>
        <v>-1.1756925713658148</v>
      </c>
      <c r="E109" s="35">
        <f>+C109/C103*100-100</f>
        <v>2.9034167670768767</v>
      </c>
      <c r="F109" s="35"/>
      <c r="G109" s="25">
        <f t="shared" si="15"/>
        <v>4.0704224993818059</v>
      </c>
      <c r="H109" s="24">
        <f t="shared" si="16"/>
        <v>129.18245282228892</v>
      </c>
      <c r="I109" s="26">
        <f t="shared" si="8"/>
        <v>-1.1756925713658148</v>
      </c>
    </row>
    <row r="110" spans="1:9" hidden="1" x14ac:dyDescent="0.25">
      <c r="A110" s="36">
        <v>4</v>
      </c>
      <c r="B110" s="4"/>
      <c r="C110" s="24">
        <v>130.01995286653141</v>
      </c>
      <c r="D110" s="25">
        <f t="shared" si="17"/>
        <v>-2.0376558249662651</v>
      </c>
      <c r="E110" s="35">
        <f>+C110/C103*100-100</f>
        <v>0.8065993012332342</v>
      </c>
      <c r="F110" s="35"/>
      <c r="G110" s="25">
        <f t="shared" si="15"/>
        <v>-0.30144046269828095</v>
      </c>
      <c r="H110" s="24">
        <f t="shared" si="16"/>
        <v>129.14969300866173</v>
      </c>
      <c r="I110" s="26">
        <f t="shared" si="8"/>
        <v>-2.0376558249662651</v>
      </c>
    </row>
    <row r="111" spans="1:9" hidden="1" x14ac:dyDescent="0.25">
      <c r="A111" s="34">
        <v>5</v>
      </c>
      <c r="B111" s="4"/>
      <c r="C111" s="24">
        <v>123.94650942426775</v>
      </c>
      <c r="D111" s="25">
        <f t="shared" si="17"/>
        <v>-4.6711626241690851</v>
      </c>
      <c r="E111" s="35">
        <f>+C111/C103*100-100</f>
        <v>-3.9022408880218507</v>
      </c>
      <c r="F111" s="35"/>
      <c r="G111" s="25">
        <f t="shared" si="15"/>
        <v>-4.3749082121551766</v>
      </c>
      <c r="H111" s="24">
        <f t="shared" si="16"/>
        <v>128.67714043223191</v>
      </c>
      <c r="I111" s="26">
        <f t="shared" si="8"/>
        <v>-4.6711626241690851</v>
      </c>
    </row>
    <row r="112" spans="1:9" hidden="1" x14ac:dyDescent="0.25">
      <c r="A112" s="36">
        <v>6</v>
      </c>
      <c r="B112" s="4"/>
      <c r="C112" s="24">
        <v>118.9644355229389</v>
      </c>
      <c r="D112" s="25">
        <f t="shared" si="17"/>
        <v>-4.019535462894936</v>
      </c>
      <c r="E112" s="35">
        <f>+C112/C103*100-100</f>
        <v>-7.7649243945751607</v>
      </c>
      <c r="F112" s="35"/>
      <c r="G112" s="25">
        <f t="shared" si="15"/>
        <v>-6.6931373964967236</v>
      </c>
      <c r="H112" s="24">
        <f t="shared" si="16"/>
        <v>127.96600542919425</v>
      </c>
      <c r="I112" s="26">
        <f t="shared" si="8"/>
        <v>-4.019535462894936</v>
      </c>
    </row>
    <row r="113" spans="1:9" hidden="1" x14ac:dyDescent="0.25">
      <c r="A113" s="34">
        <v>7</v>
      </c>
      <c r="B113" s="4"/>
      <c r="C113" s="24">
        <v>115.92633560956043</v>
      </c>
      <c r="D113" s="25">
        <f t="shared" si="17"/>
        <v>-2.5537883654251203</v>
      </c>
      <c r="E113" s="35">
        <f>+C113/C103*100-100</f>
        <v>-10.12041302422756</v>
      </c>
      <c r="F113" s="35"/>
      <c r="G113" s="25">
        <f t="shared" si="15"/>
        <v>-7.2818369816354505</v>
      </c>
      <c r="H113" s="24">
        <f t="shared" si="16"/>
        <v>127.20729335460685</v>
      </c>
      <c r="I113" s="26">
        <f t="shared" si="8"/>
        <v>-2.5537883654251203</v>
      </c>
    </row>
    <row r="114" spans="1:9" hidden="1" x14ac:dyDescent="0.25">
      <c r="A114" s="34">
        <v>8</v>
      </c>
      <c r="B114" s="4"/>
      <c r="C114" s="24">
        <v>116.28238905289086</v>
      </c>
      <c r="D114" s="25">
        <f t="shared" si="17"/>
        <v>0.30713766760439398</v>
      </c>
      <c r="E114" s="35">
        <f>+C114/C103*100-100</f>
        <v>-9.8443589571377288</v>
      </c>
      <c r="F114" s="35"/>
      <c r="G114" s="25">
        <f t="shared" si="15"/>
        <v>-6.4241958395065808</v>
      </c>
      <c r="H114" s="24">
        <f t="shared" si="16"/>
        <v>126.54203872792273</v>
      </c>
      <c r="I114" s="26">
        <f t="shared" si="8"/>
        <v>0.30713766760439398</v>
      </c>
    </row>
    <row r="115" spans="1:9" hidden="1" x14ac:dyDescent="0.25">
      <c r="A115" s="34">
        <v>9</v>
      </c>
      <c r="B115" s="4"/>
      <c r="C115" s="24">
        <v>121.61977545020576</v>
      </c>
      <c r="D115" s="25">
        <f t="shared" si="17"/>
        <v>4.5900212756096721</v>
      </c>
      <c r="E115" s="35">
        <f>+C115/C103*100-100</f>
        <v>-5.7061958521080527</v>
      </c>
      <c r="F115" s="35"/>
      <c r="G115" s="25">
        <f t="shared" si="15"/>
        <v>-3.4367030788956896</v>
      </c>
      <c r="H115" s="24">
        <f t="shared" si="16"/>
        <v>126.18133313370696</v>
      </c>
      <c r="I115" s="26">
        <f t="shared" si="8"/>
        <v>4.5900212756096721</v>
      </c>
    </row>
    <row r="116" spans="1:9" hidden="1" x14ac:dyDescent="0.25">
      <c r="A116" s="34">
        <v>10</v>
      </c>
      <c r="B116" s="4"/>
      <c r="C116" s="24">
        <v>126.61088285462576</v>
      </c>
      <c r="D116" s="25">
        <f t="shared" si="17"/>
        <v>4.1038617165211519</v>
      </c>
      <c r="E116" s="35">
        <f>+C116/C103*100-100</f>
        <v>-1.8365085226312772</v>
      </c>
      <c r="F116" s="35"/>
      <c r="G116" s="25">
        <f t="shared" si="15"/>
        <v>-1.1464138786406011</v>
      </c>
      <c r="H116" s="24">
        <f t="shared" si="16"/>
        <v>126.05897332277634</v>
      </c>
      <c r="I116" s="26">
        <f t="shared" si="8"/>
        <v>4.1038617165211519</v>
      </c>
    </row>
    <row r="117" spans="1:9" hidden="1" x14ac:dyDescent="0.25">
      <c r="A117" s="34">
        <v>11</v>
      </c>
      <c r="B117" s="4"/>
      <c r="C117" s="24">
        <v>129.2004350198782</v>
      </c>
      <c r="D117" s="25">
        <f t="shared" si="17"/>
        <v>2.0452840284083322</v>
      </c>
      <c r="E117" s="35">
        <f>+C117/C103*100-100</f>
        <v>0.17121369028332367</v>
      </c>
      <c r="F117" s="35"/>
      <c r="G117" s="25">
        <f t="shared" si="15"/>
        <v>0.36463082257962753</v>
      </c>
      <c r="H117" s="24">
        <f t="shared" si="16"/>
        <v>126.0980894108783</v>
      </c>
      <c r="I117" s="26">
        <f t="shared" si="8"/>
        <v>2.0452840284083322</v>
      </c>
    </row>
    <row r="118" spans="1:9" hidden="1" x14ac:dyDescent="0.25">
      <c r="A118" s="34">
        <v>12</v>
      </c>
      <c r="B118" s="4"/>
      <c r="C118" s="24">
        <v>129.08424628061928</v>
      </c>
      <c r="D118" s="25">
        <f t="shared" si="17"/>
        <v>-8.9929061957917611E-2</v>
      </c>
      <c r="E118" s="35">
        <f>+C118/C103*100-100</f>
        <v>8.1130657459780764E-2</v>
      </c>
      <c r="F118" s="35"/>
      <c r="G118" s="25">
        <f t="shared" si="15"/>
        <v>8.1130657459780764E-2</v>
      </c>
      <c r="H118" s="24">
        <f t="shared" si="16"/>
        <v>126.10680957762338</v>
      </c>
      <c r="I118" s="26">
        <f t="shared" si="8"/>
        <v>-8.9929061957917611E-2</v>
      </c>
    </row>
    <row r="119" spans="1:9" hidden="1" x14ac:dyDescent="0.25">
      <c r="A119" s="34" t="s">
        <v>31</v>
      </c>
      <c r="B119" s="4"/>
      <c r="C119" s="24">
        <f>+AVERAGE(C107:C118)</f>
        <v>126.10680957762338</v>
      </c>
      <c r="D119" s="25"/>
      <c r="E119" s="32"/>
      <c r="F119" s="32"/>
      <c r="G119" s="25">
        <f t="shared" si="15"/>
        <v>-1.6488211009958036</v>
      </c>
      <c r="H119" s="24"/>
      <c r="I119" s="26">
        <f t="shared" si="8"/>
        <v>-2.3065841020779487</v>
      </c>
    </row>
    <row r="120" spans="1:9" hidden="1" x14ac:dyDescent="0.25">
      <c r="A120" s="23"/>
      <c r="B120" s="4"/>
      <c r="C120" s="24"/>
      <c r="D120" s="25"/>
      <c r="E120" s="32"/>
      <c r="F120" s="32"/>
      <c r="G120" s="25"/>
      <c r="H120" s="24"/>
      <c r="I120" s="26">
        <f t="shared" si="8"/>
        <v>-100</v>
      </c>
    </row>
    <row r="121" spans="1:9" hidden="1" x14ac:dyDescent="0.25">
      <c r="A121" s="33">
        <v>1993</v>
      </c>
      <c r="B121" s="4"/>
      <c r="C121" s="24"/>
      <c r="D121" s="25"/>
      <c r="E121" s="32"/>
      <c r="F121" s="32"/>
      <c r="G121" s="25"/>
      <c r="H121" s="24"/>
      <c r="I121" s="26" t="e">
        <f t="shared" si="8"/>
        <v>#DIV/0!</v>
      </c>
    </row>
    <row r="122" spans="1:9" hidden="1" x14ac:dyDescent="0.25">
      <c r="A122" s="34">
        <v>1</v>
      </c>
      <c r="B122" s="4"/>
      <c r="C122" s="24">
        <v>131.52735222518689</v>
      </c>
      <c r="D122" s="25">
        <f>+C122/C118*100-100</f>
        <v>1.8926445441347539</v>
      </c>
      <c r="E122" s="35">
        <f>+C122/C118*100-100</f>
        <v>1.8926445441347539</v>
      </c>
      <c r="F122" s="35"/>
      <c r="G122" s="25">
        <f t="shared" ref="G122:G134" si="18">+C122/C107*100-100</f>
        <v>-2.2820137946134764</v>
      </c>
      <c r="H122" s="24">
        <f t="shared" ref="H122:H133" si="19">((SUM(C108:C122)-C$119)/12)</f>
        <v>125.85084575441279</v>
      </c>
      <c r="I122" s="26" t="e">
        <f t="shared" si="8"/>
        <v>#DIV/0!</v>
      </c>
    </row>
    <row r="123" spans="1:9" hidden="1" x14ac:dyDescent="0.25">
      <c r="A123" s="34">
        <v>2</v>
      </c>
      <c r="B123" s="4"/>
      <c r="C123" s="24">
        <v>132.32400271484173</v>
      </c>
      <c r="D123" s="25">
        <f>+C123/C122*100-100</f>
        <v>0.60569187790757439</v>
      </c>
      <c r="E123" s="35">
        <f>+C123/C118*100-100</f>
        <v>2.5098000163238225</v>
      </c>
      <c r="F123" s="35"/>
      <c r="G123" s="25">
        <f t="shared" si="18"/>
        <v>-1.4738361603227901</v>
      </c>
      <c r="H123" s="24">
        <f t="shared" si="19"/>
        <v>125.68589472983255</v>
      </c>
      <c r="I123" s="26">
        <f t="shared" si="8"/>
        <v>0.60569187790757439</v>
      </c>
    </row>
    <row r="124" spans="1:9" hidden="1" x14ac:dyDescent="0.25">
      <c r="A124" s="34">
        <v>3</v>
      </c>
      <c r="B124" s="4"/>
      <c r="C124" s="24">
        <v>133.77916711664616</v>
      </c>
      <c r="D124" s="25">
        <f t="shared" ref="D124:D133" si="20">+C124/C123*100-100</f>
        <v>1.0996979927672754</v>
      </c>
      <c r="E124" s="35">
        <f>+C124/C118*100-100</f>
        <v>3.6370982294930769</v>
      </c>
      <c r="F124" s="35"/>
      <c r="G124" s="25">
        <f t="shared" si="18"/>
        <v>0.79468976567905258</v>
      </c>
      <c r="H124" s="24">
        <f t="shared" si="19"/>
        <v>125.77379034484943</v>
      </c>
      <c r="I124" s="26">
        <f t="shared" si="8"/>
        <v>1.0996979927672754</v>
      </c>
    </row>
    <row r="125" spans="1:9" hidden="1" x14ac:dyDescent="0.25">
      <c r="A125" s="36">
        <v>4</v>
      </c>
      <c r="B125" s="4"/>
      <c r="C125" s="24">
        <v>134.25117974417847</v>
      </c>
      <c r="D125" s="25">
        <f t="shared" si="20"/>
        <v>0.3528296951652834</v>
      </c>
      <c r="E125" s="35">
        <f>+C125/C118*100-100</f>
        <v>4.0027606872543373</v>
      </c>
      <c r="F125" s="35"/>
      <c r="G125" s="25">
        <f t="shared" si="18"/>
        <v>3.2542904257091294</v>
      </c>
      <c r="H125" s="24">
        <f t="shared" si="19"/>
        <v>126.12639258465335</v>
      </c>
      <c r="I125" s="26">
        <f t="shared" si="8"/>
        <v>0.3528296951652834</v>
      </c>
    </row>
    <row r="126" spans="1:9" hidden="1" x14ac:dyDescent="0.25">
      <c r="A126" s="34">
        <v>5</v>
      </c>
      <c r="B126" s="4"/>
      <c r="C126" s="24">
        <v>134.99342292920642</v>
      </c>
      <c r="D126" s="25">
        <f t="shared" si="20"/>
        <v>0.5528764711359031</v>
      </c>
      <c r="E126" s="35">
        <f>+C126/C118*100-100</f>
        <v>4.5777674804259476</v>
      </c>
      <c r="F126" s="35"/>
      <c r="G126" s="25">
        <f t="shared" si="18"/>
        <v>8.9126459117337333</v>
      </c>
      <c r="H126" s="24">
        <f t="shared" si="19"/>
        <v>127.04696871006492</v>
      </c>
      <c r="I126" s="26">
        <f t="shared" si="8"/>
        <v>0.5528764711359031</v>
      </c>
    </row>
    <row r="127" spans="1:9" hidden="1" x14ac:dyDescent="0.25">
      <c r="A127" s="36">
        <v>6</v>
      </c>
      <c r="B127" s="4"/>
      <c r="C127" s="24">
        <v>132.87905506988275</v>
      </c>
      <c r="D127" s="25">
        <f t="shared" si="20"/>
        <v>-1.5662747217192106</v>
      </c>
      <c r="E127" s="35">
        <f>+C127/C118*100-100</f>
        <v>2.939792343841745</v>
      </c>
      <c r="F127" s="35"/>
      <c r="G127" s="25">
        <f t="shared" si="18"/>
        <v>11.6964532179542</v>
      </c>
      <c r="H127" s="24">
        <f t="shared" si="19"/>
        <v>128.2065203389769</v>
      </c>
      <c r="I127" s="26">
        <f t="shared" si="8"/>
        <v>-1.5662747217192106</v>
      </c>
    </row>
    <row r="128" spans="1:9" hidden="1" x14ac:dyDescent="0.25">
      <c r="A128" s="34">
        <v>7</v>
      </c>
      <c r="B128" s="4"/>
      <c r="C128" s="24">
        <v>133.58285530416862</v>
      </c>
      <c r="D128" s="25">
        <f t="shared" si="20"/>
        <v>0.52965475553368435</v>
      </c>
      <c r="E128" s="35">
        <f>+C128/C118*100-100</f>
        <v>3.4850178493273916</v>
      </c>
      <c r="F128" s="35"/>
      <c r="G128" s="25">
        <f t="shared" si="18"/>
        <v>15.230809808459142</v>
      </c>
      <c r="H128" s="24">
        <f t="shared" si="19"/>
        <v>129.67789698019422</v>
      </c>
      <c r="I128" s="26">
        <f t="shared" si="8"/>
        <v>0.52965475553368435</v>
      </c>
    </row>
    <row r="129" spans="1:9" hidden="1" x14ac:dyDescent="0.25">
      <c r="A129" s="34">
        <v>8</v>
      </c>
      <c r="B129" s="4"/>
      <c r="C129" s="24">
        <v>131.52192603025114</v>
      </c>
      <c r="D129" s="25">
        <f t="shared" si="20"/>
        <v>-1.5428097185261862</v>
      </c>
      <c r="E129" s="35">
        <f>+C129/C118*100-100</f>
        <v>1.8884409367294381</v>
      </c>
      <c r="F129" s="35"/>
      <c r="G129" s="25">
        <f t="shared" si="18"/>
        <v>13.105627689183947</v>
      </c>
      <c r="H129" s="24">
        <f t="shared" si="19"/>
        <v>130.94785839497425</v>
      </c>
      <c r="I129" s="26">
        <f t="shared" si="8"/>
        <v>-1.5428097185261862</v>
      </c>
    </row>
    <row r="130" spans="1:9" hidden="1" x14ac:dyDescent="0.25">
      <c r="A130" s="34">
        <v>9</v>
      </c>
      <c r="B130" s="4"/>
      <c r="C130" s="24">
        <v>132.89243238866084</v>
      </c>
      <c r="D130" s="25">
        <f t="shared" si="20"/>
        <v>1.0420364115520044</v>
      </c>
      <c r="E130" s="35">
        <f>+C130/C118*100-100</f>
        <v>2.9501555904527947</v>
      </c>
      <c r="F130" s="35"/>
      <c r="G130" s="25">
        <f t="shared" si="18"/>
        <v>9.2687697347956259</v>
      </c>
      <c r="H130" s="24">
        <f t="shared" si="19"/>
        <v>131.88724647317883</v>
      </c>
      <c r="I130" s="26">
        <f t="shared" si="8"/>
        <v>1.0420364115520044</v>
      </c>
    </row>
    <row r="131" spans="1:9" hidden="1" x14ac:dyDescent="0.25">
      <c r="A131" s="34">
        <v>10</v>
      </c>
      <c r="B131" s="4"/>
      <c r="C131" s="24">
        <v>134.76326374851732</v>
      </c>
      <c r="D131" s="25">
        <f t="shared" si="20"/>
        <v>1.4077787020896722</v>
      </c>
      <c r="E131" s="35">
        <f>+C131/C118*100-100</f>
        <v>4.3994659546233663</v>
      </c>
      <c r="F131" s="35"/>
      <c r="G131" s="25">
        <f t="shared" si="18"/>
        <v>6.4389258727878058</v>
      </c>
      <c r="H131" s="24">
        <f t="shared" si="19"/>
        <v>132.56661154766979</v>
      </c>
      <c r="I131" s="26">
        <f t="shared" si="8"/>
        <v>1.4077787020896722</v>
      </c>
    </row>
    <row r="132" spans="1:9" hidden="1" x14ac:dyDescent="0.25">
      <c r="A132" s="34">
        <v>11</v>
      </c>
      <c r="B132" s="4"/>
      <c r="C132" s="24">
        <v>137.30041381916695</v>
      </c>
      <c r="D132" s="25">
        <f t="shared" si="20"/>
        <v>1.8826718796186412</v>
      </c>
      <c r="E132" s="35">
        <f>+C132/C118*100-100</f>
        <v>6.3649653426230941</v>
      </c>
      <c r="F132" s="35"/>
      <c r="G132" s="25">
        <f t="shared" si="18"/>
        <v>6.2693123270386195</v>
      </c>
      <c r="H132" s="24">
        <f t="shared" si="19"/>
        <v>133.24160978094389</v>
      </c>
      <c r="I132" s="26">
        <f t="shared" si="8"/>
        <v>1.8826718796186412</v>
      </c>
    </row>
    <row r="133" spans="1:9" hidden="1" x14ac:dyDescent="0.25">
      <c r="A133" s="34">
        <v>12</v>
      </c>
      <c r="B133" s="4"/>
      <c r="C133" s="24">
        <v>136.15624993121199</v>
      </c>
      <c r="D133" s="25">
        <f t="shared" si="20"/>
        <v>-0.83332879787376157</v>
      </c>
      <c r="E133" s="35">
        <f>+C133/C118*100-100</f>
        <v>5.4785954555745917</v>
      </c>
      <c r="F133" s="35"/>
      <c r="G133" s="25">
        <f t="shared" si="18"/>
        <v>5.4785954555745917</v>
      </c>
      <c r="H133" s="24">
        <f t="shared" si="19"/>
        <v>133.83094341849326</v>
      </c>
      <c r="I133" s="26">
        <f t="shared" si="8"/>
        <v>-0.83332879787376157</v>
      </c>
    </row>
    <row r="134" spans="1:9" hidden="1" x14ac:dyDescent="0.25">
      <c r="A134" s="34" t="s">
        <v>31</v>
      </c>
      <c r="B134" s="4"/>
      <c r="C134" s="24">
        <f>+AVERAGE(C122:C133)</f>
        <v>133.83094341849326</v>
      </c>
      <c r="D134" s="25"/>
      <c r="E134" s="32"/>
      <c r="F134" s="32"/>
      <c r="G134" s="25">
        <f t="shared" si="18"/>
        <v>6.1250727591481819</v>
      </c>
      <c r="H134" s="24"/>
      <c r="I134" s="26">
        <f t="shared" si="8"/>
        <v>-1.7078220896165277</v>
      </c>
    </row>
    <row r="135" spans="1:9" hidden="1" x14ac:dyDescent="0.25">
      <c r="A135" s="23"/>
      <c r="B135" s="4"/>
      <c r="C135" s="24"/>
      <c r="D135" s="25"/>
      <c r="E135" s="32"/>
      <c r="F135" s="32"/>
      <c r="G135" s="25"/>
      <c r="H135" s="24"/>
      <c r="I135" s="26">
        <f t="shared" si="8"/>
        <v>-100</v>
      </c>
    </row>
    <row r="136" spans="1:9" hidden="1" x14ac:dyDescent="0.25">
      <c r="A136" s="33">
        <v>1994</v>
      </c>
      <c r="B136" s="4"/>
      <c r="C136" s="24"/>
      <c r="D136" s="25"/>
      <c r="E136" s="32"/>
      <c r="F136" s="32"/>
      <c r="G136" s="25"/>
      <c r="H136" s="24"/>
      <c r="I136" s="26" t="e">
        <f t="shared" si="8"/>
        <v>#DIV/0!</v>
      </c>
    </row>
    <row r="137" spans="1:9" hidden="1" x14ac:dyDescent="0.25">
      <c r="A137" s="34">
        <v>1</v>
      </c>
      <c r="B137" s="4"/>
      <c r="C137" s="24">
        <v>132.32961319905314</v>
      </c>
      <c r="D137" s="25">
        <f>+C137/C133*100-100</f>
        <v>-2.8104745350229052</v>
      </c>
      <c r="E137" s="35">
        <f>+C137/C133*100-100</f>
        <v>-2.8104745350229052</v>
      </c>
      <c r="F137" s="35"/>
      <c r="G137" s="25">
        <f t="shared" ref="G137:G149" si="21">+C137/C122*100-100</f>
        <v>0.60995751856442837</v>
      </c>
      <c r="H137" s="24">
        <f t="shared" ref="H137:H148" si="22">((SUM(C123:C137)-C$134)/12)</f>
        <v>133.89779849964881</v>
      </c>
      <c r="I137" s="26" t="e">
        <f t="shared" si="8"/>
        <v>#DIV/0!</v>
      </c>
    </row>
    <row r="138" spans="1:9" hidden="1" x14ac:dyDescent="0.25">
      <c r="A138" s="34">
        <v>2</v>
      </c>
      <c r="B138" s="4"/>
      <c r="C138" s="24">
        <v>120.32695856845767</v>
      </c>
      <c r="D138" s="25">
        <f>+C138/C137*100-100</f>
        <v>-9.0702710757121423</v>
      </c>
      <c r="E138" s="35">
        <f>+C138/C133*100-100</f>
        <v>-11.625827951894607</v>
      </c>
      <c r="F138" s="35"/>
      <c r="G138" s="25">
        <f t="shared" si="21"/>
        <v>-9.0664156919721393</v>
      </c>
      <c r="H138" s="24">
        <f t="shared" si="22"/>
        <v>132.89804482078344</v>
      </c>
      <c r="I138" s="26">
        <f t="shared" si="8"/>
        <v>-9.0702710757121423</v>
      </c>
    </row>
    <row r="139" spans="1:9" hidden="1" x14ac:dyDescent="0.25">
      <c r="A139" s="34">
        <v>3</v>
      </c>
      <c r="B139" s="4"/>
      <c r="C139" s="24">
        <v>107.99099342842044</v>
      </c>
      <c r="D139" s="25">
        <f t="shared" ref="D139:D148" si="23">+C139/C138*100-100</f>
        <v>-10.25203768698178</v>
      </c>
      <c r="E139" s="35">
        <f>+C139/C133*100-100</f>
        <v>-20.685981375824483</v>
      </c>
      <c r="F139" s="35"/>
      <c r="G139" s="25">
        <f t="shared" si="21"/>
        <v>-19.276673823017759</v>
      </c>
      <c r="H139" s="24">
        <f t="shared" si="22"/>
        <v>130.74903034676464</v>
      </c>
      <c r="I139" s="26">
        <f t="shared" si="8"/>
        <v>-10.25203768698178</v>
      </c>
    </row>
    <row r="140" spans="1:9" hidden="1" x14ac:dyDescent="0.25">
      <c r="A140" s="36">
        <v>4</v>
      </c>
      <c r="B140" s="4"/>
      <c r="C140" s="24">
        <v>86.358615776049788</v>
      </c>
      <c r="D140" s="25">
        <f t="shared" si="23"/>
        <v>-20.031649830788183</v>
      </c>
      <c r="E140" s="35">
        <f>+C140/C133*100-100</f>
        <v>-36.573887853345447</v>
      </c>
      <c r="F140" s="35"/>
      <c r="G140" s="25">
        <f t="shared" si="21"/>
        <v>-35.673849614871216</v>
      </c>
      <c r="H140" s="24">
        <f t="shared" si="22"/>
        <v>126.7579833494206</v>
      </c>
      <c r="I140" s="26">
        <f t="shared" ref="I140:I203" si="24">+C140/C139*100-100</f>
        <v>-20.031649830788183</v>
      </c>
    </row>
    <row r="141" spans="1:9" hidden="1" x14ac:dyDescent="0.25">
      <c r="A141" s="34">
        <v>5</v>
      </c>
      <c r="B141" s="4"/>
      <c r="C141" s="24">
        <v>87.006380838858476</v>
      </c>
      <c r="D141" s="25">
        <f t="shared" si="23"/>
        <v>0.75008736185455405</v>
      </c>
      <c r="E141" s="35">
        <f>+C141/C133*100-100</f>
        <v>-36.098136602017682</v>
      </c>
      <c r="F141" s="35"/>
      <c r="G141" s="25">
        <f t="shared" si="21"/>
        <v>-35.547688953345101</v>
      </c>
      <c r="H141" s="24">
        <f t="shared" si="22"/>
        <v>122.75906317522494</v>
      </c>
      <c r="I141" s="26">
        <f t="shared" si="24"/>
        <v>0.75008736185455405</v>
      </c>
    </row>
    <row r="142" spans="1:9" hidden="1" x14ac:dyDescent="0.25">
      <c r="A142" s="36">
        <v>6</v>
      </c>
      <c r="B142" s="4"/>
      <c r="C142" s="24">
        <v>92.946002042327905</v>
      </c>
      <c r="D142" s="25">
        <f t="shared" si="23"/>
        <v>6.8266501217537154</v>
      </c>
      <c r="E142" s="35">
        <f>+C142/C133*100-100</f>
        <v>-31.735779966556436</v>
      </c>
      <c r="F142" s="35"/>
      <c r="G142" s="25">
        <f t="shared" si="21"/>
        <v>-30.052180162293865</v>
      </c>
      <c r="H142" s="24">
        <f t="shared" si="22"/>
        <v>119.43130875626201</v>
      </c>
      <c r="I142" s="26">
        <f t="shared" si="24"/>
        <v>6.8266501217537154</v>
      </c>
    </row>
    <row r="143" spans="1:9" hidden="1" x14ac:dyDescent="0.25">
      <c r="A143" s="34">
        <v>7</v>
      </c>
      <c r="B143" s="4"/>
      <c r="C143" s="24">
        <v>95.908836724168992</v>
      </c>
      <c r="D143" s="25">
        <f t="shared" si="23"/>
        <v>3.1876945933530436</v>
      </c>
      <c r="E143" s="35">
        <f>+C143/C133*100-100</f>
        <v>-29.559725115355747</v>
      </c>
      <c r="F143" s="35"/>
      <c r="G143" s="25">
        <f t="shared" si="21"/>
        <v>-28.202734919998349</v>
      </c>
      <c r="H143" s="24">
        <f t="shared" si="22"/>
        <v>116.29180720792874</v>
      </c>
      <c r="I143" s="26">
        <f t="shared" si="24"/>
        <v>3.1876945933530436</v>
      </c>
    </row>
    <row r="144" spans="1:9" hidden="1" x14ac:dyDescent="0.25">
      <c r="A144" s="34">
        <v>8</v>
      </c>
      <c r="B144" s="4"/>
      <c r="C144" s="24">
        <v>95.705498623553595</v>
      </c>
      <c r="D144" s="25">
        <f t="shared" si="23"/>
        <v>-0.21201185162968272</v>
      </c>
      <c r="E144" s="35">
        <f>+C144/C133*100-100</f>
        <v>-29.70906684643171</v>
      </c>
      <c r="F144" s="35"/>
      <c r="G144" s="25">
        <f t="shared" si="21"/>
        <v>-27.232286271765417</v>
      </c>
      <c r="H144" s="24">
        <f t="shared" si="22"/>
        <v>113.30710492403729</v>
      </c>
      <c r="I144" s="26">
        <f t="shared" si="24"/>
        <v>-0.21201185162968272</v>
      </c>
    </row>
    <row r="145" spans="1:9" hidden="1" x14ac:dyDescent="0.25">
      <c r="A145" s="34">
        <v>9</v>
      </c>
      <c r="B145" s="4"/>
      <c r="C145" s="24">
        <v>94.941135453792825</v>
      </c>
      <c r="D145" s="25">
        <f t="shared" si="23"/>
        <v>-0.79866170779519052</v>
      </c>
      <c r="E145" s="35">
        <f>+C145/C133*100-100</f>
        <v>-30.270453613581168</v>
      </c>
      <c r="F145" s="35"/>
      <c r="G145" s="25">
        <f t="shared" si="21"/>
        <v>-28.557906761669173</v>
      </c>
      <c r="H145" s="24">
        <f t="shared" si="22"/>
        <v>110.14449684613159</v>
      </c>
      <c r="I145" s="26">
        <f t="shared" si="24"/>
        <v>-0.79866170779519052</v>
      </c>
    </row>
    <row r="146" spans="1:9" hidden="1" x14ac:dyDescent="0.25">
      <c r="A146" s="34">
        <v>10</v>
      </c>
      <c r="B146" s="4"/>
      <c r="C146" s="24">
        <v>97.544018853007543</v>
      </c>
      <c r="D146" s="25">
        <f t="shared" si="23"/>
        <v>2.7415760163111997</v>
      </c>
      <c r="E146" s="35">
        <f>+C146/C133*100-100</f>
        <v>-28.358765093568522</v>
      </c>
      <c r="F146" s="35"/>
      <c r="G146" s="25">
        <f t="shared" si="21"/>
        <v>-27.61824243509335</v>
      </c>
      <c r="H146" s="24">
        <f t="shared" si="22"/>
        <v>107.04289310483914</v>
      </c>
      <c r="I146" s="26">
        <f t="shared" si="24"/>
        <v>2.7415760163111997</v>
      </c>
    </row>
    <row r="147" spans="1:9" hidden="1" x14ac:dyDescent="0.25">
      <c r="A147" s="34">
        <v>11</v>
      </c>
      <c r="B147" s="4"/>
      <c r="C147" s="24">
        <v>100.01188902491999</v>
      </c>
      <c r="D147" s="25">
        <f t="shared" si="23"/>
        <v>2.5300066584619287</v>
      </c>
      <c r="E147" s="35">
        <f>+C147/C133*100-100</f>
        <v>-26.546237080231435</v>
      </c>
      <c r="F147" s="35"/>
      <c r="G147" s="25">
        <f t="shared" si="21"/>
        <v>-27.158348439763785</v>
      </c>
      <c r="H147" s="24">
        <f t="shared" si="22"/>
        <v>103.93551603865188</v>
      </c>
      <c r="I147" s="26">
        <f t="shared" si="24"/>
        <v>2.5300066584619287</v>
      </c>
    </row>
    <row r="148" spans="1:9" hidden="1" x14ac:dyDescent="0.25">
      <c r="A148" s="34">
        <v>12</v>
      </c>
      <c r="B148" s="4"/>
      <c r="C148" s="24">
        <v>104.9634488451522</v>
      </c>
      <c r="D148" s="25">
        <f t="shared" si="23"/>
        <v>4.9509711980326898</v>
      </c>
      <c r="E148" s="35">
        <f>+C148/C133*100-100</f>
        <v>-22.909562434202485</v>
      </c>
      <c r="F148" s="35"/>
      <c r="G148" s="25">
        <f t="shared" si="21"/>
        <v>-22.909562434202485</v>
      </c>
      <c r="H148" s="24">
        <f t="shared" si="22"/>
        <v>101.33611594814688</v>
      </c>
      <c r="I148" s="26">
        <f t="shared" si="24"/>
        <v>4.9509711980326898</v>
      </c>
    </row>
    <row r="149" spans="1:9" hidden="1" x14ac:dyDescent="0.25">
      <c r="A149" s="34" t="s">
        <v>31</v>
      </c>
      <c r="B149" s="4"/>
      <c r="C149" s="24">
        <f>+AVERAGE(C137:C148)</f>
        <v>101.33611594814688</v>
      </c>
      <c r="D149" s="25"/>
      <c r="E149" s="32"/>
      <c r="F149" s="32"/>
      <c r="G149" s="25">
        <f t="shared" si="21"/>
        <v>-24.280503925563849</v>
      </c>
      <c r="H149" s="24"/>
      <c r="I149" s="26">
        <f t="shared" si="24"/>
        <v>-3.4558057465857104</v>
      </c>
    </row>
    <row r="150" spans="1:9" hidden="1" x14ac:dyDescent="0.25">
      <c r="A150" s="23"/>
      <c r="B150" s="4"/>
      <c r="C150" s="24"/>
      <c r="D150" s="25"/>
      <c r="E150" s="32"/>
      <c r="F150" s="32"/>
      <c r="G150" s="25"/>
      <c r="H150" s="24"/>
      <c r="I150" s="26">
        <f t="shared" si="24"/>
        <v>-100</v>
      </c>
    </row>
    <row r="151" spans="1:9" hidden="1" x14ac:dyDescent="0.25">
      <c r="A151" s="33">
        <v>1995</v>
      </c>
      <c r="B151" s="4"/>
      <c r="C151" s="24"/>
      <c r="D151" s="25"/>
      <c r="E151" s="32"/>
      <c r="F151" s="32"/>
      <c r="G151" s="25"/>
      <c r="H151" s="24"/>
      <c r="I151" s="26" t="e">
        <f t="shared" si="24"/>
        <v>#DIV/0!</v>
      </c>
    </row>
    <row r="152" spans="1:9" hidden="1" x14ac:dyDescent="0.25">
      <c r="A152" s="34">
        <v>1</v>
      </c>
      <c r="B152" s="4"/>
      <c r="C152" s="24">
        <v>102.56762332028521</v>
      </c>
      <c r="D152" s="25">
        <f>+C152/C148*100-100</f>
        <v>-2.2825331591394615</v>
      </c>
      <c r="E152" s="35">
        <f>+C152/C148*100-100</f>
        <v>-2.2825331591394615</v>
      </c>
      <c r="F152" s="35"/>
      <c r="G152" s="25">
        <f t="shared" ref="G152:G164" si="25">+C152/C137*100-100</f>
        <v>-22.490800932062953</v>
      </c>
      <c r="H152" s="24">
        <f t="shared" ref="H152:H163" si="26">((SUM(C138:C152)-C$149)/12)</f>
        <v>98.85595012491622</v>
      </c>
      <c r="I152" s="26" t="e">
        <f t="shared" si="24"/>
        <v>#DIV/0!</v>
      </c>
    </row>
    <row r="153" spans="1:9" hidden="1" x14ac:dyDescent="0.25">
      <c r="A153" s="34">
        <v>2</v>
      </c>
      <c r="B153" s="4"/>
      <c r="C153" s="24">
        <v>103.71529639579995</v>
      </c>
      <c r="D153" s="25">
        <f>+C153/C152*100-100</f>
        <v>1.1189428382589455</v>
      </c>
      <c r="E153" s="35">
        <f>+C153/C148*100-100</f>
        <v>-1.1891305621956008</v>
      </c>
      <c r="F153" s="35"/>
      <c r="G153" s="25">
        <f t="shared" si="25"/>
        <v>-13.805436761876464</v>
      </c>
      <c r="H153" s="24">
        <f t="shared" si="26"/>
        <v>97.471644943861406</v>
      </c>
      <c r="I153" s="26">
        <f t="shared" si="24"/>
        <v>1.1189428382589455</v>
      </c>
    </row>
    <row r="154" spans="1:9" hidden="1" x14ac:dyDescent="0.25">
      <c r="A154" s="34">
        <v>3</v>
      </c>
      <c r="B154" s="4"/>
      <c r="C154" s="24">
        <v>102.87096182085932</v>
      </c>
      <c r="D154" s="25">
        <f t="shared" ref="D154:D163" si="27">+C154/C153*100-100</f>
        <v>-0.81408876441760469</v>
      </c>
      <c r="E154" s="35">
        <f>+C154/C148*100-100</f>
        <v>-1.993538748312119</v>
      </c>
      <c r="F154" s="35"/>
      <c r="G154" s="25">
        <f t="shared" si="25"/>
        <v>-4.7411653926073285</v>
      </c>
      <c r="H154" s="24">
        <f t="shared" si="26"/>
        <v>97.044975643231325</v>
      </c>
      <c r="I154" s="26">
        <f t="shared" si="24"/>
        <v>-0.81408876441760469</v>
      </c>
    </row>
    <row r="155" spans="1:9" hidden="1" x14ac:dyDescent="0.25">
      <c r="A155" s="36">
        <v>4</v>
      </c>
      <c r="B155" s="4"/>
      <c r="C155" s="24">
        <v>105.72427495667725</v>
      </c>
      <c r="D155" s="25">
        <f t="shared" si="27"/>
        <v>2.7736817905783084</v>
      </c>
      <c r="E155" s="35">
        <f>+C155/C148*100-100</f>
        <v>0.7248486210161218</v>
      </c>
      <c r="F155" s="35"/>
      <c r="G155" s="25">
        <f t="shared" si="25"/>
        <v>22.424698458400044</v>
      </c>
      <c r="H155" s="24">
        <f t="shared" si="26"/>
        <v>98.658780574950256</v>
      </c>
      <c r="I155" s="26">
        <f t="shared" si="24"/>
        <v>2.7736817905783084</v>
      </c>
    </row>
    <row r="156" spans="1:9" hidden="1" x14ac:dyDescent="0.25">
      <c r="A156" s="34">
        <v>5</v>
      </c>
      <c r="B156" s="4"/>
      <c r="C156" s="24">
        <v>107.85434379623288</v>
      </c>
      <c r="D156" s="25">
        <f t="shared" si="27"/>
        <v>2.0147396049095505</v>
      </c>
      <c r="E156" s="35">
        <f>+C156/C148*100-100</f>
        <v>2.7541920381689096</v>
      </c>
      <c r="F156" s="35"/>
      <c r="G156" s="25">
        <f t="shared" si="25"/>
        <v>23.961418411353307</v>
      </c>
      <c r="H156" s="24">
        <f t="shared" si="26"/>
        <v>100.39611082139812</v>
      </c>
      <c r="I156" s="26">
        <f t="shared" si="24"/>
        <v>2.0147396049095505</v>
      </c>
    </row>
    <row r="157" spans="1:9" hidden="1" x14ac:dyDescent="0.25">
      <c r="A157" s="36">
        <v>6</v>
      </c>
      <c r="B157" s="4"/>
      <c r="C157" s="24">
        <v>110.10792584797551</v>
      </c>
      <c r="D157" s="25">
        <f t="shared" si="27"/>
        <v>2.0894680477591834</v>
      </c>
      <c r="E157" s="35">
        <f>+C157/C148*100-100</f>
        <v>4.9012080485395728</v>
      </c>
      <c r="F157" s="35"/>
      <c r="G157" s="25">
        <f t="shared" si="25"/>
        <v>18.46440237185459</v>
      </c>
      <c r="H157" s="24">
        <f t="shared" si="26"/>
        <v>101.82627113853543</v>
      </c>
      <c r="I157" s="26">
        <f t="shared" si="24"/>
        <v>2.0894680477591834</v>
      </c>
    </row>
    <row r="158" spans="1:9" hidden="1" x14ac:dyDescent="0.25">
      <c r="A158" s="34">
        <v>7</v>
      </c>
      <c r="B158" s="4"/>
      <c r="C158" s="24">
        <v>109.73138615774398</v>
      </c>
      <c r="D158" s="25">
        <f t="shared" si="27"/>
        <v>-0.34197328424059492</v>
      </c>
      <c r="E158" s="35">
        <f>+C158/C148*100-100</f>
        <v>4.5424739421679163</v>
      </c>
      <c r="F158" s="35"/>
      <c r="G158" s="25">
        <f t="shared" si="25"/>
        <v>14.412175046318438</v>
      </c>
      <c r="H158" s="24">
        <f t="shared" si="26"/>
        <v>102.97815025800003</v>
      </c>
      <c r="I158" s="26">
        <f t="shared" si="24"/>
        <v>-0.34197328424059492</v>
      </c>
    </row>
    <row r="159" spans="1:9" hidden="1" x14ac:dyDescent="0.25">
      <c r="A159" s="34">
        <v>8</v>
      </c>
      <c r="B159" s="4"/>
      <c r="C159" s="24">
        <v>111.1170117909339</v>
      </c>
      <c r="D159" s="25">
        <f t="shared" si="27"/>
        <v>1.2627432147790643</v>
      </c>
      <c r="E159" s="35">
        <f>+C159/C148*100-100</f>
        <v>5.862576938434799</v>
      </c>
      <c r="F159" s="35"/>
      <c r="G159" s="25">
        <f t="shared" si="25"/>
        <v>16.103059269352627</v>
      </c>
      <c r="H159" s="24">
        <f t="shared" si="26"/>
        <v>104.2624430219484</v>
      </c>
      <c r="I159" s="26">
        <f t="shared" si="24"/>
        <v>1.2627432147790643</v>
      </c>
    </row>
    <row r="160" spans="1:9" hidden="1" x14ac:dyDescent="0.25">
      <c r="A160" s="34">
        <v>9</v>
      </c>
      <c r="B160" s="4"/>
      <c r="C160" s="24">
        <v>117.88552314112366</v>
      </c>
      <c r="D160" s="25">
        <f t="shared" si="27"/>
        <v>6.0913367279212594</v>
      </c>
      <c r="E160" s="35">
        <f>+C160/C148*100-100</f>
        <v>12.311022968609578</v>
      </c>
      <c r="F160" s="35"/>
      <c r="G160" s="25">
        <f t="shared" si="25"/>
        <v>24.166961536390843</v>
      </c>
      <c r="H160" s="24">
        <f t="shared" si="26"/>
        <v>106.17447532922597</v>
      </c>
      <c r="I160" s="26">
        <f t="shared" si="24"/>
        <v>6.0913367279212594</v>
      </c>
    </row>
    <row r="161" spans="1:9" hidden="1" x14ac:dyDescent="0.25">
      <c r="A161" s="34">
        <v>10</v>
      </c>
      <c r="B161" s="4"/>
      <c r="C161" s="24">
        <v>117.34295975076873</v>
      </c>
      <c r="D161" s="25">
        <f t="shared" si="27"/>
        <v>-0.46024598771590775</v>
      </c>
      <c r="E161" s="35">
        <f>+C161/C148*100-100</f>
        <v>11.794115991633873</v>
      </c>
      <c r="F161" s="35"/>
      <c r="G161" s="25">
        <f t="shared" si="25"/>
        <v>20.297442252811933</v>
      </c>
      <c r="H161" s="24">
        <f t="shared" si="26"/>
        <v>107.82438707070605</v>
      </c>
      <c r="I161" s="26">
        <f t="shared" si="24"/>
        <v>-0.46024598771590775</v>
      </c>
    </row>
    <row r="162" spans="1:9" hidden="1" x14ac:dyDescent="0.25">
      <c r="A162" s="34">
        <v>11</v>
      </c>
      <c r="B162" s="4"/>
      <c r="C162" s="24">
        <v>117.44254257362665</v>
      </c>
      <c r="D162" s="25">
        <f t="shared" si="27"/>
        <v>8.4864761438979031E-2</v>
      </c>
      <c r="E162" s="35">
        <f>+C162/C148*100-100</f>
        <v>11.888989801472974</v>
      </c>
      <c r="F162" s="35"/>
      <c r="G162" s="25">
        <f t="shared" si="25"/>
        <v>17.428581460313637</v>
      </c>
      <c r="H162" s="24">
        <f t="shared" si="26"/>
        <v>109.27694153309828</v>
      </c>
      <c r="I162" s="26">
        <f t="shared" si="24"/>
        <v>8.4864761438979031E-2</v>
      </c>
    </row>
    <row r="163" spans="1:9" hidden="1" x14ac:dyDescent="0.25">
      <c r="A163" s="34">
        <v>12</v>
      </c>
      <c r="B163" s="4"/>
      <c r="C163" s="24">
        <v>113.37298435681119</v>
      </c>
      <c r="D163" s="25">
        <f t="shared" si="27"/>
        <v>-3.4651482568713874</v>
      </c>
      <c r="E163" s="35">
        <f>+C163/C148*100-100</f>
        <v>8.0118704217362335</v>
      </c>
      <c r="F163" s="35"/>
      <c r="G163" s="25">
        <f t="shared" si="25"/>
        <v>8.0118704217362335</v>
      </c>
      <c r="H163" s="24">
        <f t="shared" si="26"/>
        <v>109.97773615906988</v>
      </c>
      <c r="I163" s="26">
        <f t="shared" si="24"/>
        <v>-3.4651482568713874</v>
      </c>
    </row>
    <row r="164" spans="1:9" hidden="1" x14ac:dyDescent="0.25">
      <c r="A164" s="34" t="s">
        <v>31</v>
      </c>
      <c r="B164" s="4"/>
      <c r="C164" s="24">
        <f>+AVERAGE(C152:C163)</f>
        <v>109.97773615906988</v>
      </c>
      <c r="D164" s="25"/>
      <c r="E164" s="32"/>
      <c r="F164" s="32"/>
      <c r="G164" s="25">
        <f t="shared" si="25"/>
        <v>8.5276805116004937</v>
      </c>
      <c r="H164" s="24"/>
      <c r="I164" s="26">
        <f t="shared" si="24"/>
        <v>-2.9947594808439391</v>
      </c>
    </row>
    <row r="165" spans="1:9" hidden="1" x14ac:dyDescent="0.25">
      <c r="A165" s="23"/>
      <c r="B165" s="4"/>
      <c r="C165" s="24"/>
      <c r="D165" s="25"/>
      <c r="E165" s="32"/>
      <c r="F165" s="32"/>
      <c r="G165" s="25"/>
      <c r="H165" s="24"/>
      <c r="I165" s="26">
        <f t="shared" si="24"/>
        <v>-100</v>
      </c>
    </row>
    <row r="166" spans="1:9" hidden="1" x14ac:dyDescent="0.25">
      <c r="A166" s="38">
        <v>1996</v>
      </c>
      <c r="B166" s="4"/>
      <c r="C166" s="24"/>
      <c r="D166" s="25"/>
      <c r="E166" s="32"/>
      <c r="F166" s="32"/>
      <c r="G166" s="25"/>
      <c r="H166" s="24"/>
      <c r="I166" s="26" t="e">
        <f t="shared" si="24"/>
        <v>#DIV/0!</v>
      </c>
    </row>
    <row r="167" spans="1:9" hidden="1" x14ac:dyDescent="0.25">
      <c r="A167" s="34">
        <v>1</v>
      </c>
      <c r="B167" s="4"/>
      <c r="C167" s="24">
        <v>116.20225185442709</v>
      </c>
      <c r="D167" s="25">
        <f>+C167/C163*100-100</f>
        <v>2.4955394035598033</v>
      </c>
      <c r="E167" s="35">
        <f>+C167/C163*100-100</f>
        <v>2.4955394035598033</v>
      </c>
      <c r="F167" s="35"/>
      <c r="G167" s="25">
        <f t="shared" ref="G167:G179" si="28">+C167/C152*100-100</f>
        <v>13.293306496500733</v>
      </c>
      <c r="H167" s="24">
        <f t="shared" ref="H167:H178" si="29">((SUM(C153:C167)-C$164)/12)</f>
        <v>111.11395520358167</v>
      </c>
      <c r="I167" s="26" t="e">
        <f t="shared" si="24"/>
        <v>#DIV/0!</v>
      </c>
    </row>
    <row r="168" spans="1:9" hidden="1" x14ac:dyDescent="0.25">
      <c r="A168" s="34">
        <v>2</v>
      </c>
      <c r="B168" s="4"/>
      <c r="C168" s="24">
        <v>114.80379868865678</v>
      </c>
      <c r="D168" s="25">
        <f>+C168/C167*100-100</f>
        <v>-1.2034647723713903</v>
      </c>
      <c r="E168" s="35">
        <f>+C168/C163*100-100</f>
        <v>1.2620416935859282</v>
      </c>
      <c r="F168" s="35"/>
      <c r="G168" s="25">
        <f t="shared" si="28"/>
        <v>10.691289210166957</v>
      </c>
      <c r="H168" s="24">
        <f t="shared" si="29"/>
        <v>112.03799706131974</v>
      </c>
      <c r="I168" s="26">
        <f t="shared" si="24"/>
        <v>-1.2034647723713903</v>
      </c>
    </row>
    <row r="169" spans="1:9" hidden="1" x14ac:dyDescent="0.25">
      <c r="A169" s="34">
        <v>3</v>
      </c>
      <c r="B169" s="4"/>
      <c r="C169" s="24">
        <v>113.86473865204891</v>
      </c>
      <c r="D169" s="25">
        <f t="shared" ref="D169:D178" si="30">+C169/C168*100-100</f>
        <v>-0.81796948126651614</v>
      </c>
      <c r="E169" s="35">
        <f>+C169/C163*100-100</f>
        <v>0.43374909642498949</v>
      </c>
      <c r="F169" s="35"/>
      <c r="G169" s="25">
        <f t="shared" si="28"/>
        <v>10.686958337508585</v>
      </c>
      <c r="H169" s="24">
        <f t="shared" si="29"/>
        <v>112.95414513058552</v>
      </c>
      <c r="I169" s="26">
        <f t="shared" si="24"/>
        <v>-0.81796948126651614</v>
      </c>
    </row>
    <row r="170" spans="1:9" hidden="1" x14ac:dyDescent="0.25">
      <c r="A170" s="36">
        <v>4</v>
      </c>
      <c r="B170" s="4"/>
      <c r="C170" s="24">
        <v>114.65871146709136</v>
      </c>
      <c r="D170" s="25">
        <f t="shared" si="30"/>
        <v>0.69729472393443359</v>
      </c>
      <c r="E170" s="35">
        <f>+C170/C163*100-100</f>
        <v>1.134068329923906</v>
      </c>
      <c r="F170" s="35"/>
      <c r="G170" s="25">
        <f t="shared" si="28"/>
        <v>8.4506954661786011</v>
      </c>
      <c r="H170" s="24">
        <f t="shared" si="29"/>
        <v>113.69868150645338</v>
      </c>
      <c r="I170" s="26">
        <f t="shared" si="24"/>
        <v>0.69729472393443359</v>
      </c>
    </row>
    <row r="171" spans="1:9" hidden="1" x14ac:dyDescent="0.25">
      <c r="A171" s="34">
        <v>5</v>
      </c>
      <c r="B171" s="4"/>
      <c r="C171" s="24">
        <v>115.17980427924658</v>
      </c>
      <c r="D171" s="25">
        <f t="shared" si="30"/>
        <v>0.45447293580022574</v>
      </c>
      <c r="E171" s="35">
        <f>+C171/C163*100-100</f>
        <v>1.5936952993571367</v>
      </c>
      <c r="F171" s="35"/>
      <c r="G171" s="25">
        <f t="shared" si="28"/>
        <v>6.7919939291954279</v>
      </c>
      <c r="H171" s="24">
        <f t="shared" si="29"/>
        <v>114.30913654670451</v>
      </c>
      <c r="I171" s="26">
        <f t="shared" si="24"/>
        <v>0.45447293580022574</v>
      </c>
    </row>
    <row r="172" spans="1:9" hidden="1" x14ac:dyDescent="0.25">
      <c r="A172" s="36">
        <v>6</v>
      </c>
      <c r="B172" s="4"/>
      <c r="C172" s="24">
        <v>113.19792980282877</v>
      </c>
      <c r="D172" s="25">
        <f t="shared" si="30"/>
        <v>-1.7206788019997674</v>
      </c>
      <c r="E172" s="35">
        <f>+C172/C163*100-100</f>
        <v>-0.15440587982713794</v>
      </c>
      <c r="F172" s="35"/>
      <c r="G172" s="25">
        <f t="shared" si="28"/>
        <v>2.8063410794964909</v>
      </c>
      <c r="H172" s="24">
        <f t="shared" si="29"/>
        <v>114.56663687627561</v>
      </c>
      <c r="I172" s="26">
        <f t="shared" si="24"/>
        <v>-1.7206788019997674</v>
      </c>
    </row>
    <row r="173" spans="1:9" hidden="1" x14ac:dyDescent="0.25">
      <c r="A173" s="34">
        <v>7</v>
      </c>
      <c r="B173" s="4"/>
      <c r="C173" s="24">
        <v>110.63617273281146</v>
      </c>
      <c r="D173" s="25">
        <f t="shared" si="30"/>
        <v>-2.2630776680098705</v>
      </c>
      <c r="E173" s="35">
        <f>+C173/C163*100-100</f>
        <v>-2.4139892228525497</v>
      </c>
      <c r="F173" s="35"/>
      <c r="G173" s="25">
        <f t="shared" si="28"/>
        <v>0.82454674705996922</v>
      </c>
      <c r="H173" s="24">
        <f t="shared" si="29"/>
        <v>114.64203575753125</v>
      </c>
      <c r="I173" s="26">
        <f t="shared" si="24"/>
        <v>-2.2630776680098705</v>
      </c>
    </row>
    <row r="174" spans="1:9" hidden="1" x14ac:dyDescent="0.25">
      <c r="A174" s="34">
        <v>8</v>
      </c>
      <c r="B174" s="4"/>
      <c r="C174" s="24">
        <v>111.66671504282975</v>
      </c>
      <c r="D174" s="25">
        <f t="shared" si="30"/>
        <v>0.93146959494619352</v>
      </c>
      <c r="E174" s="35">
        <f>+C174/C163*100-100</f>
        <v>-1.5050052035425097</v>
      </c>
      <c r="F174" s="35"/>
      <c r="G174" s="25">
        <f t="shared" si="28"/>
        <v>0.49470665475608655</v>
      </c>
      <c r="H174" s="24">
        <f t="shared" si="29"/>
        <v>114.68784436185592</v>
      </c>
      <c r="I174" s="26">
        <f t="shared" si="24"/>
        <v>0.93146959494619352</v>
      </c>
    </row>
    <row r="175" spans="1:9" hidden="1" x14ac:dyDescent="0.25">
      <c r="A175" s="34">
        <v>9</v>
      </c>
      <c r="B175" s="4"/>
      <c r="C175" s="24">
        <v>114.0515270591879</v>
      </c>
      <c r="D175" s="25">
        <f t="shared" si="30"/>
        <v>2.1356516267568679</v>
      </c>
      <c r="E175" s="35">
        <f>+C175/C163*100-100</f>
        <v>0.59850475510214096</v>
      </c>
      <c r="F175" s="35"/>
      <c r="G175" s="25">
        <f t="shared" si="28"/>
        <v>-3.252304421931413</v>
      </c>
      <c r="H175" s="24">
        <f t="shared" si="29"/>
        <v>114.36834468836128</v>
      </c>
      <c r="I175" s="26">
        <f t="shared" si="24"/>
        <v>2.1356516267568679</v>
      </c>
    </row>
    <row r="176" spans="1:9" hidden="1" x14ac:dyDescent="0.25">
      <c r="A176" s="34">
        <v>10</v>
      </c>
      <c r="B176" s="4"/>
      <c r="C176" s="24">
        <v>115.63448010000806</v>
      </c>
      <c r="D176" s="25">
        <f t="shared" si="30"/>
        <v>1.3879279669781681</v>
      </c>
      <c r="E176" s="35">
        <f>+C176/C163*100-100</f>
        <v>1.9947395369600827</v>
      </c>
      <c r="F176" s="35"/>
      <c r="G176" s="25">
        <f t="shared" si="28"/>
        <v>-1.4559711587208994</v>
      </c>
      <c r="H176" s="24">
        <f t="shared" si="29"/>
        <v>114.22597138413123</v>
      </c>
      <c r="I176" s="26">
        <f t="shared" si="24"/>
        <v>1.3879279669781681</v>
      </c>
    </row>
    <row r="177" spans="1:9" hidden="1" x14ac:dyDescent="0.25">
      <c r="A177" s="34">
        <v>11</v>
      </c>
      <c r="B177" s="4"/>
      <c r="C177" s="24">
        <v>115.15615731063873</v>
      </c>
      <c r="D177" s="25">
        <f t="shared" si="30"/>
        <v>-0.41365065934974155</v>
      </c>
      <c r="E177" s="35">
        <f>+C177/C163*100-100</f>
        <v>1.5728376243634017</v>
      </c>
      <c r="F177" s="35"/>
      <c r="G177" s="25">
        <f t="shared" si="28"/>
        <v>-1.9468117880320506</v>
      </c>
      <c r="H177" s="24">
        <f t="shared" si="29"/>
        <v>114.03543927888222</v>
      </c>
      <c r="I177" s="26">
        <f t="shared" si="24"/>
        <v>-0.41365065934974155</v>
      </c>
    </row>
    <row r="178" spans="1:9" hidden="1" x14ac:dyDescent="0.25">
      <c r="A178" s="34">
        <v>12</v>
      </c>
      <c r="B178" s="4"/>
      <c r="C178" s="24">
        <v>113.53778227240296</v>
      </c>
      <c r="D178" s="25">
        <f t="shared" si="30"/>
        <v>-1.4053742987186695</v>
      </c>
      <c r="E178" s="35">
        <f>+C178/C163*100-100</f>
        <v>0.14535906991133629</v>
      </c>
      <c r="F178" s="35"/>
      <c r="G178" s="25">
        <f t="shared" si="28"/>
        <v>0.14535906991133629</v>
      </c>
      <c r="H178" s="24">
        <f t="shared" si="29"/>
        <v>114.04917243851484</v>
      </c>
      <c r="I178" s="26">
        <f t="shared" si="24"/>
        <v>-1.4053742987186695</v>
      </c>
    </row>
    <row r="179" spans="1:9" hidden="1" x14ac:dyDescent="0.25">
      <c r="A179" s="34" t="s">
        <v>31</v>
      </c>
      <c r="B179" s="4"/>
      <c r="C179" s="24">
        <f>+AVERAGE(C167:C178)</f>
        <v>114.04917243851484</v>
      </c>
      <c r="D179" s="25"/>
      <c r="E179" s="32"/>
      <c r="F179" s="32"/>
      <c r="G179" s="25">
        <f t="shared" si="28"/>
        <v>3.7020549991646448</v>
      </c>
      <c r="H179" s="24"/>
      <c r="I179" s="26">
        <f t="shared" si="24"/>
        <v>0.45041408760737056</v>
      </c>
    </row>
    <row r="180" spans="1:9" hidden="1" x14ac:dyDescent="0.25">
      <c r="A180" s="23"/>
      <c r="B180" s="4"/>
      <c r="C180" s="24"/>
      <c r="D180" s="25"/>
      <c r="E180" s="32"/>
      <c r="F180" s="32"/>
      <c r="G180" s="25"/>
      <c r="H180" s="24"/>
      <c r="I180" s="26">
        <f t="shared" si="24"/>
        <v>-100</v>
      </c>
    </row>
    <row r="181" spans="1:9" hidden="1" x14ac:dyDescent="0.25">
      <c r="A181" s="38">
        <v>1997</v>
      </c>
      <c r="B181" s="4"/>
      <c r="C181" s="24"/>
      <c r="D181" s="25"/>
      <c r="E181" s="32"/>
      <c r="F181" s="32"/>
      <c r="G181" s="25"/>
      <c r="H181" s="24"/>
      <c r="I181" s="26" t="e">
        <f t="shared" si="24"/>
        <v>#DIV/0!</v>
      </c>
    </row>
    <row r="182" spans="1:9" hidden="1" x14ac:dyDescent="0.25">
      <c r="A182" s="34">
        <v>1</v>
      </c>
      <c r="B182" s="4"/>
      <c r="C182" s="24">
        <v>114.28788359901564</v>
      </c>
      <c r="D182" s="25">
        <f>+C182/C178*100-100</f>
        <v>0.66066230253909453</v>
      </c>
      <c r="E182" s="35">
        <f>+C182/C178*100-100</f>
        <v>0.66066230253909453</v>
      </c>
      <c r="F182" s="35">
        <f>AVERAGE(C$182:C182)/AVERAGE(C$167:C167)*100-100</f>
        <v>-1.6474450579578104</v>
      </c>
      <c r="G182" s="25">
        <f t="shared" ref="G182:G194" si="31">+C182/C167*100-100</f>
        <v>-1.6474450579578104</v>
      </c>
      <c r="H182" s="24">
        <f t="shared" ref="H182:H193" si="32">((SUM(C168:C182)-C$179)/12)</f>
        <v>113.88964175056391</v>
      </c>
      <c r="I182" s="26" t="e">
        <f t="shared" si="24"/>
        <v>#DIV/0!</v>
      </c>
    </row>
    <row r="183" spans="1:9" hidden="1" x14ac:dyDescent="0.25">
      <c r="A183" s="34">
        <v>2</v>
      </c>
      <c r="B183" s="4"/>
      <c r="C183" s="24">
        <v>116.7430717901282</v>
      </c>
      <c r="D183" s="25">
        <f>+C183/C182*100-100</f>
        <v>2.1482488902556867</v>
      </c>
      <c r="E183" s="35">
        <f>+C183/C178*100-100</f>
        <v>2.8231038633774119</v>
      </c>
      <c r="F183" s="35">
        <f>AVERAGE(C$182:C183)/AVERAGE(C$167:C168)*100-100</f>
        <v>1.0781036254869036E-2</v>
      </c>
      <c r="G183" s="25">
        <f t="shared" si="31"/>
        <v>1.689206388310069</v>
      </c>
      <c r="H183" s="24">
        <f t="shared" si="32"/>
        <v>114.05124784235319</v>
      </c>
      <c r="I183" s="26">
        <f t="shared" si="24"/>
        <v>2.1482488902556867</v>
      </c>
    </row>
    <row r="184" spans="1:9" hidden="1" x14ac:dyDescent="0.25">
      <c r="A184" s="34">
        <v>3</v>
      </c>
      <c r="B184" s="4"/>
      <c r="C184" s="24">
        <v>118.25968029267744</v>
      </c>
      <c r="D184" s="25">
        <f t="shared" ref="D184:D193" si="33">+C184/C183*100-100</f>
        <v>1.2990993634943067</v>
      </c>
      <c r="E184" s="35">
        <f>+C184/C178*100-100</f>
        <v>4.1588781511916295</v>
      </c>
      <c r="F184" s="35">
        <f>AVERAGE(C$182:C184)/AVERAGE(C$167:C169)*100-100</f>
        <v>1.2815949118229639</v>
      </c>
      <c r="G184" s="25">
        <f t="shared" si="31"/>
        <v>3.85979162000163</v>
      </c>
      <c r="H184" s="24">
        <f t="shared" si="32"/>
        <v>114.41749297907224</v>
      </c>
      <c r="I184" s="26">
        <f t="shared" si="24"/>
        <v>1.2990993634943067</v>
      </c>
    </row>
    <row r="185" spans="1:9" hidden="1" x14ac:dyDescent="0.25">
      <c r="A185" s="36">
        <v>4</v>
      </c>
      <c r="B185" s="4"/>
      <c r="C185" s="24">
        <v>120.71945189931033</v>
      </c>
      <c r="D185" s="25">
        <f t="shared" si="33"/>
        <v>2.0799748490316148</v>
      </c>
      <c r="E185" s="35">
        <f>+C185/C178*100-100</f>
        <v>6.3253566197698916</v>
      </c>
      <c r="F185" s="35">
        <f>AVERAGE(C$182:C185)/AVERAGE(C$167:C170)*100-100</f>
        <v>2.2807212385285425</v>
      </c>
      <c r="G185" s="25">
        <f t="shared" si="31"/>
        <v>5.2858961649490368</v>
      </c>
      <c r="H185" s="24">
        <f t="shared" si="32"/>
        <v>114.92255468175715</v>
      </c>
      <c r="I185" s="26">
        <f t="shared" si="24"/>
        <v>2.0799748490316148</v>
      </c>
    </row>
    <row r="186" spans="1:9" hidden="1" x14ac:dyDescent="0.25">
      <c r="A186" s="34">
        <v>5</v>
      </c>
      <c r="B186" s="4"/>
      <c r="C186" s="24">
        <v>120.49915353968041</v>
      </c>
      <c r="D186" s="25">
        <f t="shared" si="33"/>
        <v>-0.18248787263685529</v>
      </c>
      <c r="E186" s="35">
        <f>+C186/C178*100-100</f>
        <v>6.1313257384009177</v>
      </c>
      <c r="F186" s="35">
        <f>AVERAGE(C$182:C186)/AVERAGE(C$167:C171)*100-100</f>
        <v>2.7492048664412181</v>
      </c>
      <c r="G186" s="25">
        <f t="shared" si="31"/>
        <v>4.6183003120385422</v>
      </c>
      <c r="H186" s="24">
        <f t="shared" si="32"/>
        <v>115.3658337867933</v>
      </c>
      <c r="I186" s="26">
        <f t="shared" si="24"/>
        <v>-0.18248787263685529</v>
      </c>
    </row>
    <row r="187" spans="1:9" hidden="1" x14ac:dyDescent="0.25">
      <c r="A187" s="36">
        <v>6</v>
      </c>
      <c r="B187" s="4"/>
      <c r="C187" s="24">
        <v>118.7342605785212</v>
      </c>
      <c r="D187" s="25">
        <f t="shared" si="33"/>
        <v>-1.4646517500872136</v>
      </c>
      <c r="E187" s="35">
        <f>+C187/C178*100-100</f>
        <v>4.5768714185826695</v>
      </c>
      <c r="F187" s="35">
        <f>AVERAGE(C$182:C187)/AVERAGE(C$167:C172)*100-100</f>
        <v>3.1016197936869503</v>
      </c>
      <c r="G187" s="25">
        <f t="shared" si="31"/>
        <v>4.8908410121419621</v>
      </c>
      <c r="H187" s="24">
        <f t="shared" si="32"/>
        <v>115.82719468476768</v>
      </c>
      <c r="I187" s="26">
        <f t="shared" si="24"/>
        <v>-1.4646517500872136</v>
      </c>
    </row>
    <row r="188" spans="1:9" hidden="1" x14ac:dyDescent="0.25">
      <c r="A188" s="34">
        <v>7</v>
      </c>
      <c r="B188" s="4"/>
      <c r="C188" s="24">
        <v>121.27716631575457</v>
      </c>
      <c r="D188" s="25">
        <f t="shared" si="33"/>
        <v>2.1416781684101096</v>
      </c>
      <c r="E188" s="35">
        <f>+C188/C178*100-100</f>
        <v>6.8165714429607789</v>
      </c>
      <c r="F188" s="35">
        <f>AVERAGE(C$182:C188)/AVERAGE(C$167:C173)*100-100</f>
        <v>4.0044486296624484</v>
      </c>
      <c r="G188" s="25">
        <f t="shared" si="31"/>
        <v>9.6180058656234735</v>
      </c>
      <c r="H188" s="24">
        <f t="shared" si="32"/>
        <v>116.71394415001292</v>
      </c>
      <c r="I188" s="26">
        <f t="shared" si="24"/>
        <v>2.1416781684101096</v>
      </c>
    </row>
    <row r="189" spans="1:9" hidden="1" x14ac:dyDescent="0.25">
      <c r="A189" s="34">
        <v>8</v>
      </c>
      <c r="B189" s="4"/>
      <c r="C189" s="24">
        <v>122.42403135299695</v>
      </c>
      <c r="D189" s="25">
        <f t="shared" si="33"/>
        <v>0.94565619570663273</v>
      </c>
      <c r="E189" s="35">
        <f>+C189/C178*100-100</f>
        <v>7.8266889688525509</v>
      </c>
      <c r="F189" s="35">
        <f>AVERAGE(C$182:C189)/AVERAGE(C$167:C174)*100-100</f>
        <v>4.6950232469215223</v>
      </c>
      <c r="G189" s="25">
        <f t="shared" si="31"/>
        <v>9.6334134178132018</v>
      </c>
      <c r="H189" s="24">
        <f t="shared" si="32"/>
        <v>117.6103871758602</v>
      </c>
      <c r="I189" s="26">
        <f t="shared" si="24"/>
        <v>0.94565619570663273</v>
      </c>
    </row>
    <row r="190" spans="1:9" hidden="1" x14ac:dyDescent="0.25">
      <c r="A190" s="34">
        <v>9</v>
      </c>
      <c r="B190" s="4"/>
      <c r="C190" s="24">
        <v>123.89011278438747</v>
      </c>
      <c r="D190" s="25">
        <f t="shared" si="33"/>
        <v>1.1975438279460349</v>
      </c>
      <c r="E190" s="35">
        <f>+C190/C178*100-100</f>
        <v>9.1179608274776029</v>
      </c>
      <c r="F190" s="35">
        <f>AVERAGE(C$182:C190)/AVERAGE(C$167:C175)*100-100</f>
        <v>5.1327863925146602</v>
      </c>
      <c r="G190" s="25">
        <f t="shared" si="31"/>
        <v>8.6264392760771642</v>
      </c>
      <c r="H190" s="24">
        <f t="shared" si="32"/>
        <v>118.43026931962682</v>
      </c>
      <c r="I190" s="26">
        <f t="shared" si="24"/>
        <v>1.1975438279460349</v>
      </c>
    </row>
    <row r="191" spans="1:9" hidden="1" x14ac:dyDescent="0.25">
      <c r="A191" s="34">
        <v>10</v>
      </c>
      <c r="B191" s="4"/>
      <c r="C191" s="24">
        <v>126.94034041500937</v>
      </c>
      <c r="D191" s="25">
        <f t="shared" si="33"/>
        <v>2.4620428233287583</v>
      </c>
      <c r="E191" s="35">
        <f>+C191/C178*100-100</f>
        <v>11.804491750993179</v>
      </c>
      <c r="F191" s="35">
        <f>AVERAGE(C$182:C191)/AVERAGE(C$167:C176)*100-100</f>
        <v>5.6039336589664686</v>
      </c>
      <c r="G191" s="25">
        <f t="shared" si="31"/>
        <v>9.7772397171010681</v>
      </c>
      <c r="H191" s="24">
        <f t="shared" si="32"/>
        <v>119.37242434587692</v>
      </c>
      <c r="I191" s="26">
        <f t="shared" si="24"/>
        <v>2.4620428233287583</v>
      </c>
    </row>
    <row r="192" spans="1:9" hidden="1" x14ac:dyDescent="0.25">
      <c r="A192" s="34">
        <v>11</v>
      </c>
      <c r="B192" s="4"/>
      <c r="C192" s="24">
        <v>127.77937061905219</v>
      </c>
      <c r="D192" s="25">
        <f t="shared" si="33"/>
        <v>0.66096419885101909</v>
      </c>
      <c r="E192" s="35">
        <f>+C192/C178*100-100</f>
        <v>12.54347941417457</v>
      </c>
      <c r="F192" s="35">
        <f>AVERAGE(C$182:C192)/AVERAGE(C$167:C177)*100-100</f>
        <v>6.0955417546983597</v>
      </c>
      <c r="G192" s="25">
        <f t="shared" si="31"/>
        <v>10.961822279604021</v>
      </c>
      <c r="H192" s="24">
        <f t="shared" si="32"/>
        <v>120.4243587882447</v>
      </c>
      <c r="I192" s="26">
        <f t="shared" si="24"/>
        <v>0.66096419885101909</v>
      </c>
    </row>
    <row r="193" spans="1:9" hidden="1" x14ac:dyDescent="0.25">
      <c r="A193" s="34">
        <v>12</v>
      </c>
      <c r="B193" s="4"/>
      <c r="C193" s="24">
        <v>128.13890371854356</v>
      </c>
      <c r="D193" s="25">
        <f t="shared" si="33"/>
        <v>0.28137022255592115</v>
      </c>
      <c r="E193" s="35">
        <f>+C193/C178*100-100</f>
        <v>12.860143252674419</v>
      </c>
      <c r="F193" s="35">
        <f>AVERAGE(C$182:C193)/AVERAGE(C$167:C178)*100-100</f>
        <v>6.6567308713568281</v>
      </c>
      <c r="G193" s="25">
        <f t="shared" si="31"/>
        <v>12.860143252674419</v>
      </c>
      <c r="H193" s="24">
        <f t="shared" si="32"/>
        <v>121.64111890875643</v>
      </c>
      <c r="I193" s="26">
        <f t="shared" si="24"/>
        <v>0.28137022255592115</v>
      </c>
    </row>
    <row r="194" spans="1:9" hidden="1" x14ac:dyDescent="0.25">
      <c r="A194" s="34" t="s">
        <v>31</v>
      </c>
      <c r="B194" s="4"/>
      <c r="C194" s="24">
        <f>+AVERAGE(C182:C193)</f>
        <v>121.64111890875644</v>
      </c>
      <c r="D194" s="25"/>
      <c r="E194" s="32"/>
      <c r="F194" s="32"/>
      <c r="G194" s="25">
        <f t="shared" si="31"/>
        <v>6.6567308713568281</v>
      </c>
      <c r="H194" s="24"/>
      <c r="I194" s="26">
        <f t="shared" si="24"/>
        <v>-5.0708915256989116</v>
      </c>
    </row>
    <row r="195" spans="1:9" hidden="1" x14ac:dyDescent="0.25">
      <c r="A195" s="34"/>
      <c r="B195" s="4"/>
      <c r="C195" s="24"/>
      <c r="D195" s="25"/>
      <c r="E195" s="32"/>
      <c r="F195" s="32"/>
      <c r="G195" s="25"/>
      <c r="H195" s="24"/>
      <c r="I195" s="26">
        <f t="shared" si="24"/>
        <v>-100</v>
      </c>
    </row>
    <row r="196" spans="1:9" hidden="1" x14ac:dyDescent="0.25">
      <c r="A196" s="38">
        <v>1998</v>
      </c>
      <c r="B196" s="4"/>
      <c r="C196" s="24"/>
      <c r="D196" s="25"/>
      <c r="E196" s="32"/>
      <c r="F196" s="32"/>
      <c r="G196" s="25"/>
      <c r="H196" s="24"/>
      <c r="I196" s="26" t="e">
        <f t="shared" si="24"/>
        <v>#DIV/0!</v>
      </c>
    </row>
    <row r="197" spans="1:9" hidden="1" x14ac:dyDescent="0.25">
      <c r="A197" s="34">
        <v>1</v>
      </c>
      <c r="B197" s="4"/>
      <c r="C197" s="24">
        <v>131.54895609120067</v>
      </c>
      <c r="D197" s="25">
        <f>+C197/C193*100-100</f>
        <v>2.6612155041900962</v>
      </c>
      <c r="E197" s="35">
        <f>+C197/$C$193*100-100</f>
        <v>2.6612155041900962</v>
      </c>
      <c r="F197" s="35">
        <f>AVERAGE(C$197:C197)/AVERAGE(C$182:C182)*100-100</f>
        <v>15.103151750317025</v>
      </c>
      <c r="G197" s="25">
        <f t="shared" ref="G197:G209" si="34">+C197/C182*100-100</f>
        <v>15.103151750317025</v>
      </c>
      <c r="H197" s="24">
        <f t="shared" ref="H197:H208" si="35">((SUM(C183:C197)-C$194)/12)</f>
        <v>123.07954161643852</v>
      </c>
      <c r="I197" s="26" t="e">
        <f t="shared" si="24"/>
        <v>#DIV/0!</v>
      </c>
    </row>
    <row r="198" spans="1:9" hidden="1" x14ac:dyDescent="0.25">
      <c r="A198" s="34">
        <v>2</v>
      </c>
      <c r="B198" s="4"/>
      <c r="C198" s="24">
        <v>130.50477432654327</v>
      </c>
      <c r="D198" s="25">
        <f>+C198/C197*100-100</f>
        <v>-0.79375906558580311</v>
      </c>
      <c r="E198" s="35">
        <f t="shared" ref="E198:E208" si="36">+C198/$C$193*100-100</f>
        <v>1.8463327992850083</v>
      </c>
      <c r="F198" s="35">
        <f>AVERAGE(C$197:C198)/AVERAGE(C$182:C183)*100-100</f>
        <v>13.42797331047953</v>
      </c>
      <c r="G198" s="25">
        <f t="shared" si="34"/>
        <v>11.788025041138894</v>
      </c>
      <c r="H198" s="24">
        <f t="shared" si="35"/>
        <v>124.22635016113976</v>
      </c>
      <c r="I198" s="26">
        <f t="shared" si="24"/>
        <v>-0.79375906558580311</v>
      </c>
    </row>
    <row r="199" spans="1:9" hidden="1" x14ac:dyDescent="0.25">
      <c r="A199" s="34">
        <v>3</v>
      </c>
      <c r="B199" s="4"/>
      <c r="C199" s="24">
        <v>129.67962257674446</v>
      </c>
      <c r="D199" s="25">
        <f t="shared" ref="D199:D208" si="37">+C199/C198*100-100</f>
        <v>-0.63227705963780068</v>
      </c>
      <c r="E199" s="35">
        <f t="shared" si="36"/>
        <v>1.2023818009127609</v>
      </c>
      <c r="F199" s="35">
        <f>AVERAGE(C$197:C199)/AVERAGE(C$182:C184)*100-100</f>
        <v>12.15111800229576</v>
      </c>
      <c r="G199" s="25">
        <f t="shared" si="34"/>
        <v>9.6566659539448523</v>
      </c>
      <c r="H199" s="24">
        <f t="shared" si="35"/>
        <v>125.17801201814535</v>
      </c>
      <c r="I199" s="26">
        <f t="shared" si="24"/>
        <v>-0.63227705963780068</v>
      </c>
    </row>
    <row r="200" spans="1:9" hidden="1" x14ac:dyDescent="0.25">
      <c r="A200" s="36">
        <v>4</v>
      </c>
      <c r="B200" s="4"/>
      <c r="C200" s="24">
        <v>130.18477671231912</v>
      </c>
      <c r="D200" s="25">
        <f t="shared" si="37"/>
        <v>0.38954010316902554</v>
      </c>
      <c r="E200" s="35">
        <f t="shared" si="36"/>
        <v>1.5966056633895533</v>
      </c>
      <c r="F200" s="35">
        <f>AVERAGE(C$197:C200)/AVERAGE(C$182:C185)*100-100</f>
        <v>11.04402724478031</v>
      </c>
      <c r="G200" s="25">
        <f t="shared" si="34"/>
        <v>7.8407619187201476</v>
      </c>
      <c r="H200" s="24">
        <f t="shared" si="35"/>
        <v>125.9667890858961</v>
      </c>
      <c r="I200" s="26">
        <f t="shared" si="24"/>
        <v>0.38954010316902554</v>
      </c>
    </row>
    <row r="201" spans="1:9" hidden="1" x14ac:dyDescent="0.25">
      <c r="A201" s="34">
        <v>5</v>
      </c>
      <c r="B201" s="4"/>
      <c r="C201" s="24">
        <v>129.02376377290474</v>
      </c>
      <c r="D201" s="25">
        <f t="shared" si="37"/>
        <v>-0.89181928082111028</v>
      </c>
      <c r="E201" s="35">
        <f t="shared" si="36"/>
        <v>0.69054754542365515</v>
      </c>
      <c r="F201" s="35">
        <f>AVERAGE(C$197:C201)/AVERAGE(C$182:C186)*100-100</f>
        <v>10.23398926733077</v>
      </c>
      <c r="G201" s="25">
        <f t="shared" si="34"/>
        <v>7.0744150334775497</v>
      </c>
      <c r="H201" s="24">
        <f t="shared" si="35"/>
        <v>126.67717327199809</v>
      </c>
      <c r="I201" s="26">
        <f t="shared" si="24"/>
        <v>-0.89181928082111028</v>
      </c>
    </row>
    <row r="202" spans="1:9" hidden="1" x14ac:dyDescent="0.25">
      <c r="A202" s="36">
        <v>6</v>
      </c>
      <c r="B202" s="4"/>
      <c r="C202" s="24">
        <v>128.469671924024</v>
      </c>
      <c r="D202" s="25">
        <f t="shared" si="37"/>
        <v>-0.42944945386651057</v>
      </c>
      <c r="E202" s="35">
        <f t="shared" si="36"/>
        <v>0.25813253889464249</v>
      </c>
      <c r="F202" s="35">
        <f>AVERAGE(C$197:C202)/AVERAGE(C$182:C187)*100-100</f>
        <v>9.893367163221356</v>
      </c>
      <c r="G202" s="25">
        <f t="shared" si="34"/>
        <v>8.1993278924448134</v>
      </c>
      <c r="H202" s="24">
        <f t="shared" si="35"/>
        <v>127.48845755078999</v>
      </c>
      <c r="I202" s="26">
        <f t="shared" si="24"/>
        <v>-0.42944945386651057</v>
      </c>
    </row>
    <row r="203" spans="1:9" hidden="1" x14ac:dyDescent="0.25">
      <c r="A203" s="34">
        <v>7</v>
      </c>
      <c r="B203" s="4"/>
      <c r="C203" s="24">
        <v>129.5396361661119</v>
      </c>
      <c r="D203" s="25">
        <f t="shared" si="37"/>
        <v>0.83285356463017024</v>
      </c>
      <c r="E203" s="35">
        <f t="shared" si="36"/>
        <v>1.0931359695764513</v>
      </c>
      <c r="F203" s="35">
        <f>AVERAGE(C$197:C203)/AVERAGE(C$182:C188)*100-100</f>
        <v>9.4435378402089043</v>
      </c>
      <c r="G203" s="25">
        <f t="shared" si="34"/>
        <v>6.8128816836347852</v>
      </c>
      <c r="H203" s="24">
        <f t="shared" si="35"/>
        <v>128.17699670498646</v>
      </c>
      <c r="I203" s="26">
        <f t="shared" si="24"/>
        <v>0.83285356463017024</v>
      </c>
    </row>
    <row r="204" spans="1:9" hidden="1" x14ac:dyDescent="0.25">
      <c r="A204" s="34">
        <v>8</v>
      </c>
      <c r="B204" s="4"/>
      <c r="C204" s="24">
        <v>131.75477826237659</v>
      </c>
      <c r="D204" s="25">
        <f t="shared" si="37"/>
        <v>1.7100110528519394</v>
      </c>
      <c r="E204" s="35">
        <f t="shared" si="36"/>
        <v>2.8218397683308325</v>
      </c>
      <c r="F204" s="35">
        <f>AVERAGE(C$197:C204)/AVERAGE(C$182:C189)*100-100</f>
        <v>9.2094830395023024</v>
      </c>
      <c r="G204" s="25">
        <f t="shared" si="34"/>
        <v>7.6216628436907286</v>
      </c>
      <c r="H204" s="24">
        <f t="shared" si="35"/>
        <v>128.95455894743478</v>
      </c>
      <c r="I204" s="26">
        <f t="shared" ref="I204:I267" si="38">+C204/C203*100-100</f>
        <v>1.7100110528519394</v>
      </c>
    </row>
    <row r="205" spans="1:9" hidden="1" x14ac:dyDescent="0.25">
      <c r="A205" s="34">
        <v>9</v>
      </c>
      <c r="B205" s="4"/>
      <c r="C205" s="24">
        <v>136.16693987360975</v>
      </c>
      <c r="D205" s="25">
        <f t="shared" si="37"/>
        <v>3.3487678165620594</v>
      </c>
      <c r="E205" s="35">
        <f t="shared" si="36"/>
        <v>6.2651044468897084</v>
      </c>
      <c r="F205" s="35">
        <f>AVERAGE(C$197:C205)/AVERAGE(C$182:C190)*100-100</f>
        <v>9.2900142551481224</v>
      </c>
      <c r="G205" s="25">
        <f t="shared" si="34"/>
        <v>9.9094486342007855</v>
      </c>
      <c r="H205" s="24">
        <f t="shared" si="35"/>
        <v>129.97762787153664</v>
      </c>
      <c r="I205" s="26">
        <f t="shared" si="38"/>
        <v>3.3487678165620594</v>
      </c>
    </row>
    <row r="206" spans="1:9" hidden="1" x14ac:dyDescent="0.25">
      <c r="A206" s="34">
        <v>10</v>
      </c>
      <c r="B206" s="4"/>
      <c r="C206" s="24">
        <v>139.20442974330743</v>
      </c>
      <c r="D206" s="25">
        <f t="shared" si="37"/>
        <v>2.2307102388561191</v>
      </c>
      <c r="E206" s="35">
        <f t="shared" si="36"/>
        <v>8.635571012117623</v>
      </c>
      <c r="F206" s="35">
        <f>AVERAGE(C$197:C206)/AVERAGE(C$182:C191)*100-100</f>
        <v>9.3291672154999645</v>
      </c>
      <c r="G206" s="25">
        <f t="shared" si="34"/>
        <v>9.6613017486818933</v>
      </c>
      <c r="H206" s="24">
        <f t="shared" si="35"/>
        <v>130.99963531556148</v>
      </c>
      <c r="I206" s="26">
        <f t="shared" si="38"/>
        <v>2.2307102388561191</v>
      </c>
    </row>
    <row r="207" spans="1:9" hidden="1" x14ac:dyDescent="0.25">
      <c r="A207" s="34">
        <v>11</v>
      </c>
      <c r="B207" s="4"/>
      <c r="C207" s="39">
        <v>139.96586747380667</v>
      </c>
      <c r="D207" s="25">
        <f t="shared" si="37"/>
        <v>0.54699245699532639</v>
      </c>
      <c r="E207" s="35">
        <f t="shared" si="36"/>
        <v>9.2297993911677025</v>
      </c>
      <c r="F207" s="35">
        <f>AVERAGE(C$197:C207)/AVERAGE(C$182:C192)*100-100</f>
        <v>9.3491247687328638</v>
      </c>
      <c r="G207" s="25">
        <f t="shared" si="34"/>
        <v>9.5371395208120049</v>
      </c>
      <c r="H207" s="24">
        <f t="shared" si="35"/>
        <v>132.01517672012437</v>
      </c>
      <c r="I207" s="26">
        <f t="shared" si="38"/>
        <v>0.54699245699532639</v>
      </c>
    </row>
    <row r="208" spans="1:9" hidden="1" x14ac:dyDescent="0.25">
      <c r="A208" s="34">
        <v>12</v>
      </c>
      <c r="B208" s="4"/>
      <c r="C208" s="31">
        <v>138.37064600854484</v>
      </c>
      <c r="D208" s="25">
        <f t="shared" si="37"/>
        <v>-1.1397217722101942</v>
      </c>
      <c r="E208" s="35">
        <f t="shared" si="36"/>
        <v>7.9848835857650613</v>
      </c>
      <c r="F208" s="35">
        <f>AVERAGE(C$197:C208)/AVERAGE(C$182:C193)*100-100</f>
        <v>9.2293651216925667</v>
      </c>
      <c r="G208" s="25">
        <f t="shared" si="34"/>
        <v>7.9848835857650613</v>
      </c>
      <c r="H208" s="24">
        <f t="shared" si="35"/>
        <v>132.86782191095782</v>
      </c>
      <c r="I208" s="26">
        <f t="shared" si="38"/>
        <v>-1.1397217722101942</v>
      </c>
    </row>
    <row r="209" spans="1:12" hidden="1" x14ac:dyDescent="0.25">
      <c r="A209" s="34" t="s">
        <v>31</v>
      </c>
      <c r="B209" s="4"/>
      <c r="C209" s="24">
        <f>+AVERAGE(C197:C208)</f>
        <v>132.86782191095779</v>
      </c>
      <c r="D209" s="32"/>
      <c r="E209" s="35"/>
      <c r="F209" s="35"/>
      <c r="G209" s="25">
        <f t="shared" si="34"/>
        <v>9.2293651216925667</v>
      </c>
      <c r="H209" s="40"/>
      <c r="I209" s="26">
        <f t="shared" si="38"/>
        <v>-3.9768724482555626</v>
      </c>
    </row>
    <row r="210" spans="1:12" hidden="1" x14ac:dyDescent="0.25">
      <c r="A210" s="34"/>
      <c r="B210" s="4"/>
      <c r="C210" s="31"/>
      <c r="D210" s="32"/>
      <c r="E210" s="35"/>
      <c r="F210" s="35"/>
      <c r="G210" s="25"/>
      <c r="H210" s="40"/>
      <c r="I210" s="26">
        <f t="shared" si="38"/>
        <v>-100</v>
      </c>
    </row>
    <row r="211" spans="1:12" hidden="1" x14ac:dyDescent="0.25">
      <c r="A211" s="38">
        <v>1999</v>
      </c>
      <c r="B211" s="4"/>
      <c r="C211" s="24"/>
      <c r="D211" s="25"/>
      <c r="E211" s="32"/>
      <c r="F211" s="32"/>
      <c r="G211" s="25"/>
      <c r="H211" s="24"/>
      <c r="I211" s="26" t="e">
        <f t="shared" si="38"/>
        <v>#DIV/0!</v>
      </c>
    </row>
    <row r="212" spans="1:12" hidden="1" x14ac:dyDescent="0.25">
      <c r="A212" s="34">
        <v>1</v>
      </c>
      <c r="B212" s="4"/>
      <c r="C212" s="31">
        <v>135.75160611786964</v>
      </c>
      <c r="D212" s="25">
        <f>+C212/C208*100-100</f>
        <v>-1.8927713111301472</v>
      </c>
      <c r="E212" s="35">
        <f t="shared" ref="E212:E223" si="39">+C212/$C$208*100-100</f>
        <v>-1.8927713111301472</v>
      </c>
      <c r="F212" s="35">
        <f>AVERAGE(C$212:C212)/AVERAGE(C$197:C197)*100-100</f>
        <v>3.1947422097027953</v>
      </c>
      <c r="G212" s="25">
        <f t="shared" ref="G212:G224" si="40">+C212/C197*100-100</f>
        <v>3.1947422097027953</v>
      </c>
      <c r="H212" s="24">
        <f t="shared" ref="H212:H223" si="41">((SUM(C198:C212)-C$209)/12)</f>
        <v>133.21804274651353</v>
      </c>
      <c r="I212" s="26" t="e">
        <f t="shared" si="38"/>
        <v>#DIV/0!</v>
      </c>
    </row>
    <row r="213" spans="1:12" hidden="1" x14ac:dyDescent="0.25">
      <c r="A213" s="34">
        <v>2</v>
      </c>
      <c r="B213" s="4"/>
      <c r="C213" s="31">
        <v>134.72801370801793</v>
      </c>
      <c r="D213" s="25">
        <f t="shared" ref="D213:D219" si="42">+C213/C212*100-100</f>
        <v>-0.75401863677616632</v>
      </c>
      <c r="E213" s="35">
        <f t="shared" si="39"/>
        <v>-2.6325180994688537</v>
      </c>
      <c r="F213" s="35">
        <f>AVERAGE(C$212:C213)/AVERAGE(C$197:C198)*100-100</f>
        <v>3.2153289307165238</v>
      </c>
      <c r="G213" s="25">
        <f t="shared" si="40"/>
        <v>3.236080368146105</v>
      </c>
      <c r="H213" s="24">
        <f t="shared" si="41"/>
        <v>133.56997936163643</v>
      </c>
      <c r="I213" s="26">
        <f t="shared" si="38"/>
        <v>-0.75401863677616632</v>
      </c>
    </row>
    <row r="214" spans="1:12" hidden="1" x14ac:dyDescent="0.25">
      <c r="A214" s="34">
        <v>3</v>
      </c>
      <c r="B214" s="4"/>
      <c r="C214" s="31">
        <v>134.542517484473</v>
      </c>
      <c r="D214" s="25">
        <f t="shared" si="42"/>
        <v>-0.13768199978582629</v>
      </c>
      <c r="E214" s="35">
        <f t="shared" si="39"/>
        <v>-2.7665755956906111</v>
      </c>
      <c r="F214" s="35">
        <f>AVERAGE(C$212:C214)/AVERAGE(C$197:C199)*100-100</f>
        <v>3.3923035182708077</v>
      </c>
      <c r="G214" s="25">
        <f t="shared" si="40"/>
        <v>3.749929874179486</v>
      </c>
      <c r="H214" s="24">
        <f t="shared" si="41"/>
        <v>133.97522060394712</v>
      </c>
      <c r="I214" s="26">
        <f t="shared" si="38"/>
        <v>-0.13768199978582629</v>
      </c>
    </row>
    <row r="215" spans="1:12" hidden="1" x14ac:dyDescent="0.25">
      <c r="A215" s="34">
        <v>4</v>
      </c>
      <c r="B215" s="4"/>
      <c r="C215" s="31">
        <v>135.18389645836453</v>
      </c>
      <c r="D215" s="25">
        <f t="shared" si="42"/>
        <v>0.47671099506931114</v>
      </c>
      <c r="E215" s="35">
        <f t="shared" si="39"/>
        <v>-2.3030531706728681</v>
      </c>
      <c r="F215" s="35">
        <f>AVERAGE(C$212:C215)/AVERAGE(C$197:C200)*100-100</f>
        <v>3.5039794598035883</v>
      </c>
      <c r="G215" s="25">
        <f t="shared" si="40"/>
        <v>3.8400186813642563</v>
      </c>
      <c r="H215" s="24">
        <f t="shared" si="41"/>
        <v>134.39181391611757</v>
      </c>
      <c r="I215" s="26">
        <f t="shared" si="38"/>
        <v>0.47671099506931114</v>
      </c>
    </row>
    <row r="216" spans="1:12" hidden="1" x14ac:dyDescent="0.25">
      <c r="A216" s="34">
        <v>5</v>
      </c>
      <c r="B216" s="4"/>
      <c r="C216" s="31">
        <v>133.9253379627244</v>
      </c>
      <c r="D216" s="25">
        <f t="shared" si="42"/>
        <v>-0.93099735146911655</v>
      </c>
      <c r="E216" s="35">
        <f t="shared" si="39"/>
        <v>-3.2126091581200882</v>
      </c>
      <c r="F216" s="35">
        <f>AVERAGE(C$212:C216)/AVERAGE(C$197:C201)*100-100</f>
        <v>3.5624498106542291</v>
      </c>
      <c r="G216" s="25">
        <f t="shared" si="40"/>
        <v>3.7989700861981817</v>
      </c>
      <c r="H216" s="24">
        <f t="shared" si="41"/>
        <v>134.80027843193582</v>
      </c>
      <c r="I216" s="26">
        <f t="shared" si="38"/>
        <v>-0.93099735146911655</v>
      </c>
    </row>
    <row r="217" spans="1:12" hidden="1" x14ac:dyDescent="0.25">
      <c r="A217" s="34">
        <v>6</v>
      </c>
      <c r="B217" s="4"/>
      <c r="C217" s="24">
        <v>134.16337593371665</v>
      </c>
      <c r="D217" s="25">
        <f t="shared" si="42"/>
        <v>0.17773930953866568</v>
      </c>
      <c r="E217" s="35">
        <f t="shared" si="39"/>
        <v>-3.0405799179172561</v>
      </c>
      <c r="F217" s="35">
        <f>AVERAGE(C$212:C217)/AVERAGE(C$197:C202)*100-100</f>
        <v>3.7057677283077481</v>
      </c>
      <c r="G217" s="25">
        <f t="shared" si="40"/>
        <v>4.4319440724188013</v>
      </c>
      <c r="H217" s="24">
        <f t="shared" si="41"/>
        <v>135.27475376607694</v>
      </c>
      <c r="I217" s="26">
        <f t="shared" si="38"/>
        <v>0.17773930953866568</v>
      </c>
    </row>
    <row r="218" spans="1:12" hidden="1" x14ac:dyDescent="0.25">
      <c r="A218" s="34">
        <v>7</v>
      </c>
      <c r="B218" s="4"/>
      <c r="C218" s="24">
        <v>134.97499139066605</v>
      </c>
      <c r="D218" s="25">
        <f t="shared" si="42"/>
        <v>0.6049456129893116</v>
      </c>
      <c r="E218" s="35">
        <f t="shared" si="39"/>
        <v>-2.4540281597508056</v>
      </c>
      <c r="F218" s="35">
        <f>AVERAGE(C$212:C218)/AVERAGE(C$197:C203)*100-100</f>
        <v>3.7756193541206926</v>
      </c>
      <c r="G218" s="25">
        <f t="shared" si="40"/>
        <v>4.1959012588118156</v>
      </c>
      <c r="H218" s="24">
        <f t="shared" si="41"/>
        <v>135.72770003478976</v>
      </c>
      <c r="I218" s="26">
        <f t="shared" si="38"/>
        <v>0.6049456129893116</v>
      </c>
      <c r="J218" s="41"/>
      <c r="K218" s="41"/>
      <c r="L218" s="41"/>
    </row>
    <row r="219" spans="1:12" hidden="1" x14ac:dyDescent="0.25">
      <c r="A219" s="34">
        <v>8</v>
      </c>
      <c r="B219" s="4"/>
      <c r="C219" s="24">
        <v>135.14281192813439</v>
      </c>
      <c r="D219" s="25">
        <f t="shared" si="42"/>
        <v>0.12433454208019157</v>
      </c>
      <c r="E219" s="35">
        <f t="shared" si="39"/>
        <v>-2.3327448223455605</v>
      </c>
      <c r="F219" s="35">
        <f>AVERAGE(C$212:C219)/AVERAGE(C$197:C204)*100-100</f>
        <v>3.623172335170068</v>
      </c>
      <c r="G219" s="25">
        <f t="shared" si="40"/>
        <v>2.5714692935165289</v>
      </c>
      <c r="H219" s="24">
        <f t="shared" si="41"/>
        <v>136.01003617360291</v>
      </c>
      <c r="I219" s="26">
        <f t="shared" si="38"/>
        <v>0.12433454208019157</v>
      </c>
    </row>
    <row r="220" spans="1:12" hidden="1" x14ac:dyDescent="0.25">
      <c r="A220" s="34">
        <v>9</v>
      </c>
      <c r="B220" s="4"/>
      <c r="C220" s="24">
        <v>137.95454396787517</v>
      </c>
      <c r="D220" s="25">
        <f>+C220/C219*100-100</f>
        <v>2.080563516197941</v>
      </c>
      <c r="E220" s="35">
        <f t="shared" si="39"/>
        <v>-0.30071554384734611</v>
      </c>
      <c r="F220" s="35">
        <f>AVERAGE(C$212:C220)/AVERAGE(C$197:C205)*100-100</f>
        <v>3.3558572539742642</v>
      </c>
      <c r="G220" s="25">
        <f t="shared" si="40"/>
        <v>1.3128033103517538</v>
      </c>
      <c r="H220" s="24">
        <f t="shared" si="41"/>
        <v>136.15900318145839</v>
      </c>
      <c r="I220" s="26">
        <f t="shared" si="38"/>
        <v>2.080563516197941</v>
      </c>
    </row>
    <row r="221" spans="1:12" hidden="1" x14ac:dyDescent="0.25">
      <c r="A221" s="34">
        <v>10</v>
      </c>
      <c r="B221" s="4"/>
      <c r="C221" s="24">
        <v>140.34468355647928</v>
      </c>
      <c r="D221" s="25">
        <f>+C221/C220*100-100</f>
        <v>1.7325558983839642</v>
      </c>
      <c r="E221" s="35">
        <f t="shared" si="39"/>
        <v>1.4266302896443364</v>
      </c>
      <c r="F221" s="35">
        <f>AVERAGE(C$212:C221)/AVERAGE(C$197:C206)*100-100</f>
        <v>3.0875410990233121</v>
      </c>
      <c r="G221" s="25">
        <f t="shared" si="40"/>
        <v>0.81912178748513043</v>
      </c>
      <c r="H221" s="24">
        <f t="shared" si="41"/>
        <v>136.25402433255604</v>
      </c>
      <c r="I221" s="26">
        <f t="shared" si="38"/>
        <v>1.7325558983839642</v>
      </c>
    </row>
    <row r="222" spans="1:12" hidden="1" x14ac:dyDescent="0.25">
      <c r="A222" s="34">
        <v>11</v>
      </c>
      <c r="B222" s="4"/>
      <c r="C222" s="24">
        <v>140.59932215259721</v>
      </c>
      <c r="D222" s="25">
        <f>+C222/C221*100-100</f>
        <v>0.18143800653159303</v>
      </c>
      <c r="E222" s="35">
        <f t="shared" si="39"/>
        <v>1.6106567457340191</v>
      </c>
      <c r="F222" s="35">
        <f>AVERAGE(C$212:C222)/AVERAGE(C$197:C207)*100-100</f>
        <v>2.8342485482801152</v>
      </c>
      <c r="G222" s="25">
        <f t="shared" si="40"/>
        <v>0.45257796791713645</v>
      </c>
      <c r="H222" s="24">
        <f t="shared" si="41"/>
        <v>136.30681222245528</v>
      </c>
      <c r="I222" s="26">
        <f t="shared" si="38"/>
        <v>0.18143800653159303</v>
      </c>
    </row>
    <row r="223" spans="1:12" hidden="1" x14ac:dyDescent="0.25">
      <c r="A223" s="34">
        <v>12</v>
      </c>
      <c r="B223" s="4"/>
      <c r="C223" s="24">
        <v>142.09339191529264</v>
      </c>
      <c r="D223" s="25">
        <f>+C223/C222*100-100</f>
        <v>1.0626436456598611</v>
      </c>
      <c r="E223" s="35">
        <f t="shared" si="39"/>
        <v>2.6904159329558297</v>
      </c>
      <c r="F223" s="35">
        <f>AVERAGE(C$212:C223)/AVERAGE(C$197:C208)*100-100</f>
        <v>2.8217660853749464</v>
      </c>
      <c r="G223" s="25">
        <f t="shared" si="40"/>
        <v>2.6904159329558297</v>
      </c>
      <c r="H223" s="24">
        <f t="shared" si="41"/>
        <v>136.61704104801757</v>
      </c>
      <c r="I223" s="26">
        <f t="shared" si="38"/>
        <v>1.0626436456598611</v>
      </c>
    </row>
    <row r="224" spans="1:12" hidden="1" x14ac:dyDescent="0.25">
      <c r="A224" s="34" t="s">
        <v>31</v>
      </c>
      <c r="B224" s="4"/>
      <c r="C224" s="24">
        <v>136.61704104801757</v>
      </c>
      <c r="D224" s="25"/>
      <c r="E224" s="35"/>
      <c r="F224" s="35"/>
      <c r="G224" s="25">
        <f t="shared" si="40"/>
        <v>2.8217660853749464</v>
      </c>
      <c r="H224" s="24"/>
      <c r="I224" s="26">
        <f t="shared" si="38"/>
        <v>-3.8540503491814206</v>
      </c>
    </row>
    <row r="225" spans="1:12" hidden="1" x14ac:dyDescent="0.25">
      <c r="A225" s="34"/>
      <c r="B225" s="4"/>
      <c r="C225" s="24"/>
      <c r="D225" s="25"/>
      <c r="E225" s="35"/>
      <c r="F225" s="35"/>
      <c r="G225" s="25"/>
      <c r="H225" s="24"/>
      <c r="I225" s="26">
        <f t="shared" si="38"/>
        <v>-100</v>
      </c>
    </row>
    <row r="226" spans="1:12" hidden="1" x14ac:dyDescent="0.25">
      <c r="A226" s="38">
        <v>2000</v>
      </c>
      <c r="B226" s="4"/>
      <c r="C226" s="24"/>
      <c r="D226" s="25"/>
      <c r="E226" s="32"/>
      <c r="F226" s="32"/>
      <c r="G226" s="25"/>
      <c r="H226" s="24"/>
      <c r="I226" s="26" t="e">
        <f t="shared" si="38"/>
        <v>#DIV/0!</v>
      </c>
    </row>
    <row r="227" spans="1:12" hidden="1" x14ac:dyDescent="0.25">
      <c r="A227" s="34">
        <v>1</v>
      </c>
      <c r="B227" s="4"/>
      <c r="C227" s="31">
        <v>143.84725642483033</v>
      </c>
      <c r="D227" s="25">
        <f>+C227/C223*100-100</f>
        <v>1.2343040629104252</v>
      </c>
      <c r="E227" s="35">
        <f t="shared" ref="E227:E238" si="43">+C227/$C$223*100-100</f>
        <v>1.2343040629104252</v>
      </c>
      <c r="F227" s="35">
        <f>AVERAGE(C$227:C227)/AVERAGE(C$212:C212)*100-100</f>
        <v>5.9635760772741406</v>
      </c>
      <c r="G227" s="25">
        <f t="shared" ref="G227:G238" si="44">+C227/C212*100-100</f>
        <v>5.9635760772741406</v>
      </c>
      <c r="H227" s="24">
        <f>((SUM(C213:C227)-C$224)/12)</f>
        <v>137.29167857359764</v>
      </c>
      <c r="I227" s="26" t="e">
        <f t="shared" si="38"/>
        <v>#DIV/0!</v>
      </c>
    </row>
    <row r="228" spans="1:12" hidden="1" x14ac:dyDescent="0.25">
      <c r="A228" s="34">
        <v>2</v>
      </c>
      <c r="B228" s="4"/>
      <c r="C228" s="31">
        <v>146.0029398845752</v>
      </c>
      <c r="D228" s="25">
        <f t="shared" ref="D228:D233" si="45">+C228/C227*100-100</f>
        <v>1.498591988003156</v>
      </c>
      <c r="E228" s="35">
        <f t="shared" si="43"/>
        <v>2.7513932327079687</v>
      </c>
      <c r="F228" s="35">
        <f>AVERAGE(C$227:C228)/AVERAGE(C$212:C213)*100-100</f>
        <v>7.1615659974630006</v>
      </c>
      <c r="G228" s="25">
        <f t="shared" si="44"/>
        <v>8.3686576133989803</v>
      </c>
      <c r="H228" s="24">
        <f>((SUM(C214:C228)-C$224)/12)</f>
        <v>138.23125575497741</v>
      </c>
      <c r="I228" s="26">
        <f t="shared" si="38"/>
        <v>1.498591988003156</v>
      </c>
    </row>
    <row r="229" spans="1:12" hidden="1" x14ac:dyDescent="0.25">
      <c r="A229" s="34">
        <v>3</v>
      </c>
      <c r="B229" s="4"/>
      <c r="C229" s="31">
        <v>146.95804581696498</v>
      </c>
      <c r="D229" s="25">
        <f t="shared" si="45"/>
        <v>0.65416897299796517</v>
      </c>
      <c r="E229" s="35">
        <f t="shared" si="43"/>
        <v>3.4235609665594637</v>
      </c>
      <c r="F229" s="35">
        <f>AVERAGE(C$227:C229)/AVERAGE(C$212:C214)*100-100</f>
        <v>7.8479919707827861</v>
      </c>
      <c r="G229" s="25">
        <f t="shared" si="44"/>
        <v>9.2279589862177289</v>
      </c>
      <c r="H229" s="24">
        <f t="shared" ref="H229:H238" si="46">((SUM(C215:C229)-C$224)/12)</f>
        <v>139.26588311601839</v>
      </c>
      <c r="I229" s="26">
        <f t="shared" si="38"/>
        <v>0.65416897299796517</v>
      </c>
    </row>
    <row r="230" spans="1:12" hidden="1" x14ac:dyDescent="0.25">
      <c r="A230" s="34">
        <v>4</v>
      </c>
      <c r="B230" s="4"/>
      <c r="C230" s="31">
        <v>148.15834995274889</v>
      </c>
      <c r="D230" s="25">
        <f t="shared" si="45"/>
        <v>0.8167665330000915</v>
      </c>
      <c r="E230" s="35">
        <f t="shared" si="43"/>
        <v>4.268289999771298</v>
      </c>
      <c r="F230" s="35">
        <f>AVERAGE(C$227:C230)/AVERAGE(C$212:C215)*100-100</f>
        <v>8.2858308705151131</v>
      </c>
      <c r="G230" s="25">
        <f t="shared" si="44"/>
        <v>9.5976324357394134</v>
      </c>
      <c r="H230" s="24">
        <f t="shared" si="46"/>
        <v>140.34708757388378</v>
      </c>
      <c r="I230" s="26">
        <f t="shared" si="38"/>
        <v>0.8167665330000915</v>
      </c>
    </row>
    <row r="231" spans="1:12" hidden="1" x14ac:dyDescent="0.25">
      <c r="A231" s="34">
        <v>5</v>
      </c>
      <c r="B231" s="4"/>
      <c r="C231" s="31">
        <v>150.02394794969669</v>
      </c>
      <c r="D231" s="25">
        <f t="shared" si="45"/>
        <v>1.2591919372366078</v>
      </c>
      <c r="E231" s="35">
        <f t="shared" si="43"/>
        <v>5.5812279005428707</v>
      </c>
      <c r="F231" s="35">
        <f>AVERAGE(C$227:C231)/AVERAGE(C$212:C216)*100-100</f>
        <v>9.0277905537988801</v>
      </c>
      <c r="G231" s="25">
        <f t="shared" si="44"/>
        <v>12.020585672483449</v>
      </c>
      <c r="H231" s="24">
        <f t="shared" si="46"/>
        <v>141.68863840613147</v>
      </c>
      <c r="I231" s="26">
        <f t="shared" si="38"/>
        <v>1.2591919372366078</v>
      </c>
    </row>
    <row r="232" spans="1:12" hidden="1" x14ac:dyDescent="0.25">
      <c r="A232" s="34">
        <v>6</v>
      </c>
      <c r="B232" s="4"/>
      <c r="C232" s="31">
        <v>146.14182926879005</v>
      </c>
      <c r="D232" s="25">
        <f t="shared" si="45"/>
        <v>-2.5876659919710505</v>
      </c>
      <c r="E232" s="35">
        <f t="shared" si="43"/>
        <v>2.8491383722550836</v>
      </c>
      <c r="F232" s="35">
        <f>AVERAGE(C$227:C232)/AVERAGE(C$212:C217)*100-100</f>
        <v>9.0112699411740778</v>
      </c>
      <c r="G232" s="25">
        <f t="shared" si="44"/>
        <v>8.9282587380563143</v>
      </c>
      <c r="H232" s="24">
        <f t="shared" si="46"/>
        <v>142.68684285072092</v>
      </c>
      <c r="I232" s="26">
        <f t="shared" si="38"/>
        <v>-2.5876659919710505</v>
      </c>
    </row>
    <row r="233" spans="1:12" hidden="1" x14ac:dyDescent="0.25">
      <c r="A233" s="34">
        <v>7</v>
      </c>
      <c r="B233" s="4"/>
      <c r="C233" s="31">
        <v>147.39119289231601</v>
      </c>
      <c r="D233" s="25">
        <f t="shared" si="45"/>
        <v>0.85489803280624699</v>
      </c>
      <c r="E233" s="35">
        <f t="shared" si="43"/>
        <v>3.7283936329576761</v>
      </c>
      <c r="F233" s="35">
        <f>AVERAGE(C$227:C233)/AVERAGE(C$212:C218)*100-100</f>
        <v>9.0381170522256866</v>
      </c>
      <c r="G233" s="25">
        <f t="shared" si="44"/>
        <v>9.1988903823768453</v>
      </c>
      <c r="H233" s="24">
        <f t="shared" si="46"/>
        <v>143.72152630919172</v>
      </c>
      <c r="I233" s="26">
        <f t="shared" si="38"/>
        <v>0.85489803280624699</v>
      </c>
      <c r="J233" s="41"/>
      <c r="K233" s="41"/>
      <c r="L233" s="41"/>
    </row>
    <row r="234" spans="1:12" hidden="1" x14ac:dyDescent="0.25">
      <c r="A234" s="34">
        <v>8</v>
      </c>
      <c r="B234" s="4"/>
      <c r="C234" s="31">
        <v>149.97441671330427</v>
      </c>
      <c r="D234" s="25">
        <f>+C234/C233*100-100</f>
        <v>1.7526310563722518</v>
      </c>
      <c r="E234" s="35">
        <f t="shared" si="43"/>
        <v>5.5463696740449393</v>
      </c>
      <c r="F234" s="35">
        <f>AVERAGE(C$227:C234)/AVERAGE(C$212:C219)*100-100</f>
        <v>9.2808107461230804</v>
      </c>
      <c r="G234" s="25">
        <f t="shared" si="44"/>
        <v>10.974764083684278</v>
      </c>
      <c r="H234" s="24">
        <f t="shared" si="46"/>
        <v>144.95749337462257</v>
      </c>
      <c r="I234" s="26">
        <f t="shared" si="38"/>
        <v>1.7526310563722518</v>
      </c>
      <c r="J234" s="41"/>
      <c r="K234" s="41"/>
      <c r="L234" s="41"/>
    </row>
    <row r="235" spans="1:12" hidden="1" x14ac:dyDescent="0.25">
      <c r="A235" s="34">
        <v>9</v>
      </c>
      <c r="B235" s="4"/>
      <c r="C235" s="31">
        <v>152.95896128013825</v>
      </c>
      <c r="D235" s="25">
        <f>+C235/C234*100-100</f>
        <v>1.9900357889301574</v>
      </c>
      <c r="E235" s="35">
        <f t="shared" si="43"/>
        <v>7.6467802044749504</v>
      </c>
      <c r="F235" s="35">
        <f>AVERAGE(C$227:C235)/AVERAGE(C$212:C220)*100-100</f>
        <v>9.4617690423530973</v>
      </c>
      <c r="G235" s="25">
        <f t="shared" si="44"/>
        <v>10.876348745538309</v>
      </c>
      <c r="H235" s="24">
        <f t="shared" si="46"/>
        <v>146.20786148397781</v>
      </c>
      <c r="I235" s="26">
        <f t="shared" si="38"/>
        <v>1.9900357889301574</v>
      </c>
      <c r="J235" s="41"/>
      <c r="K235" s="41"/>
      <c r="L235" s="41"/>
    </row>
    <row r="236" spans="1:12" hidden="1" x14ac:dyDescent="0.25">
      <c r="A236" s="34">
        <v>10</v>
      </c>
      <c r="B236" s="4"/>
      <c r="C236" s="31">
        <v>156.45385178701841</v>
      </c>
      <c r="D236" s="25">
        <f>+C236/C235*100-100</f>
        <v>2.2848550210009506</v>
      </c>
      <c r="E236" s="35">
        <f t="shared" si="43"/>
        <v>10.106353066922765</v>
      </c>
      <c r="F236" s="35">
        <f>AVERAGE(C$227:C236)/AVERAGE(C$212:C221)*100-100</f>
        <v>9.6703673941942867</v>
      </c>
      <c r="G236" s="25">
        <f t="shared" si="44"/>
        <v>11.478288897246514</v>
      </c>
      <c r="H236" s="24">
        <f t="shared" si="46"/>
        <v>147.55029216985608</v>
      </c>
      <c r="I236" s="26">
        <f t="shared" si="38"/>
        <v>2.2848550210009506</v>
      </c>
      <c r="J236" s="41"/>
      <c r="K236" s="41"/>
      <c r="L236" s="41"/>
    </row>
    <row r="237" spans="1:12" hidden="1" x14ac:dyDescent="0.25">
      <c r="A237" s="34">
        <v>11</v>
      </c>
      <c r="B237" s="4"/>
      <c r="C237" s="31">
        <v>160.60913188717413</v>
      </c>
      <c r="D237" s="25">
        <f>+C237/C236*100-100</f>
        <v>2.6559142217938785</v>
      </c>
      <c r="E237" s="35">
        <f t="shared" si="43"/>
        <v>13.030683357125739</v>
      </c>
      <c r="F237" s="35">
        <f>AVERAGE(C$227:C237)/AVERAGE(C$212:C222)*100-100</f>
        <v>10.098691122365608</v>
      </c>
      <c r="G237" s="25">
        <f t="shared" si="44"/>
        <v>14.231796731466176</v>
      </c>
      <c r="H237" s="24">
        <f t="shared" si="46"/>
        <v>149.21777631440412</v>
      </c>
      <c r="I237" s="26">
        <f t="shared" si="38"/>
        <v>2.6559142217938785</v>
      </c>
      <c r="J237" s="41"/>
      <c r="K237" s="41"/>
      <c r="L237" s="41"/>
    </row>
    <row r="238" spans="1:12" hidden="1" x14ac:dyDescent="0.25">
      <c r="A238" s="34">
        <v>12</v>
      </c>
      <c r="B238" s="4"/>
      <c r="C238" s="31">
        <v>160.56324805913454</v>
      </c>
      <c r="D238" s="25">
        <f>+C238/C237*100-100</f>
        <v>-2.8568629629248221E-2</v>
      </c>
      <c r="E238" s="35">
        <f t="shared" si="43"/>
        <v>12.998392039830037</v>
      </c>
      <c r="F238" s="35">
        <f>AVERAGE(C$227:C238)/AVERAGE(C$212:C223)*100-100</f>
        <v>10.350019175184926</v>
      </c>
      <c r="G238" s="25">
        <f t="shared" si="44"/>
        <v>12.998392039830037</v>
      </c>
      <c r="H238" s="24">
        <f t="shared" si="46"/>
        <v>150.75693099305764</v>
      </c>
      <c r="I238" s="26">
        <f t="shared" si="38"/>
        <v>-2.8568629629248221E-2</v>
      </c>
      <c r="J238" s="41"/>
      <c r="K238" s="41"/>
      <c r="L238" s="41"/>
    </row>
    <row r="239" spans="1:12" hidden="1" x14ac:dyDescent="0.25">
      <c r="A239" s="34" t="s">
        <v>31</v>
      </c>
      <c r="B239" s="4"/>
      <c r="C239" s="24">
        <f>+AVERAGE(C227:C238)</f>
        <v>150.75693099305764</v>
      </c>
      <c r="D239" s="25"/>
      <c r="E239" s="35"/>
      <c r="F239" s="35"/>
      <c r="G239" s="25"/>
      <c r="H239" s="24"/>
      <c r="I239" s="26">
        <f t="shared" si="38"/>
        <v>-6.1074481144435282</v>
      </c>
      <c r="J239" s="41"/>
      <c r="K239" s="41"/>
      <c r="L239" s="41"/>
    </row>
    <row r="240" spans="1:12" hidden="1" x14ac:dyDescent="0.25">
      <c r="A240" s="34"/>
      <c r="B240" s="4"/>
      <c r="C240" s="31"/>
      <c r="D240" s="25"/>
      <c r="E240" s="35"/>
      <c r="F240" s="35"/>
      <c r="G240" s="25"/>
      <c r="H240" s="24"/>
      <c r="I240" s="26">
        <f t="shared" si="38"/>
        <v>-100</v>
      </c>
      <c r="J240" s="41"/>
      <c r="K240" s="41"/>
      <c r="L240" s="41"/>
    </row>
    <row r="241" spans="1:12" hidden="1" x14ac:dyDescent="0.25">
      <c r="A241" s="38">
        <v>2001</v>
      </c>
      <c r="B241" s="4"/>
      <c r="C241" s="31"/>
      <c r="D241" s="25"/>
      <c r="E241" s="35"/>
      <c r="F241" s="35"/>
      <c r="G241" s="25"/>
      <c r="H241" s="24"/>
      <c r="I241" s="26" t="e">
        <f t="shared" si="38"/>
        <v>#DIV/0!</v>
      </c>
      <c r="J241" s="41"/>
      <c r="K241" s="41"/>
      <c r="L241" s="41"/>
    </row>
    <row r="242" spans="1:12" hidden="1" x14ac:dyDescent="0.25">
      <c r="A242" s="34">
        <v>1</v>
      </c>
      <c r="B242" s="4"/>
      <c r="C242" s="31">
        <v>161.225406186236</v>
      </c>
      <c r="D242" s="25">
        <f>+C242/C238*100-100</f>
        <v>0.41239706788790897</v>
      </c>
      <c r="E242" s="35">
        <f t="shared" ref="E242:E253" si="47">+C242/$C$238*100-100</f>
        <v>0.41239706788790897</v>
      </c>
      <c r="F242" s="35">
        <f>+AVERAGE(C$242:C242)/AVERAGE(C$227:C227)*100-100</f>
        <v>12.080974078561525</v>
      </c>
      <c r="G242" s="25">
        <f t="shared" ref="G242:G253" si="48">+C242/C227*100-100</f>
        <v>12.080974078561525</v>
      </c>
      <c r="H242" s="24">
        <f t="shared" ref="H242:H253" si="49">((SUM(C228:C242)-C$239)/12)</f>
        <v>152.20511013984148</v>
      </c>
      <c r="I242" s="26" t="e">
        <f t="shared" si="38"/>
        <v>#DIV/0!</v>
      </c>
      <c r="J242" s="41"/>
      <c r="K242" s="41"/>
      <c r="L242" s="41"/>
    </row>
    <row r="243" spans="1:12" hidden="1" x14ac:dyDescent="0.25">
      <c r="A243" s="34">
        <v>2</v>
      </c>
      <c r="B243" s="4"/>
      <c r="C243" s="31">
        <v>148.27531387229408</v>
      </c>
      <c r="D243" s="25">
        <f t="shared" ref="D243:D253" si="50">+C243/C242*100-100</f>
        <v>-8.0322900839728106</v>
      </c>
      <c r="E243" s="35">
        <f t="shared" si="47"/>
        <v>-7.6530179448754581</v>
      </c>
      <c r="F243" s="35">
        <f>+AVERAGE(C$242:C243)/AVERAGE(C$227:C228)*100-100</f>
        <v>6.7795447439160199</v>
      </c>
      <c r="G243" s="25">
        <f t="shared" si="48"/>
        <v>1.5563891997759356</v>
      </c>
      <c r="H243" s="24">
        <f t="shared" si="49"/>
        <v>152.39447463881802</v>
      </c>
      <c r="I243" s="26">
        <f t="shared" si="38"/>
        <v>-8.0322900839728106</v>
      </c>
      <c r="J243" s="41"/>
      <c r="K243" s="41"/>
      <c r="L243" s="41"/>
    </row>
    <row r="244" spans="1:12" hidden="1" x14ac:dyDescent="0.25">
      <c r="A244" s="34">
        <v>3</v>
      </c>
      <c r="B244" s="4"/>
      <c r="C244" s="31">
        <v>124.21120150329848</v>
      </c>
      <c r="D244" s="25">
        <f t="shared" si="50"/>
        <v>-16.229345088233245</v>
      </c>
      <c r="E244" s="35">
        <f t="shared" si="47"/>
        <v>-22.640328341170459</v>
      </c>
      <c r="F244" s="35">
        <f>+AVERAGE(C$242:C244)/AVERAGE(C$227:C229)*100-100</f>
        <v>-0.70885122255687349</v>
      </c>
      <c r="G244" s="25">
        <f t="shared" si="48"/>
        <v>-15.478461343993033</v>
      </c>
      <c r="H244" s="24">
        <f t="shared" si="49"/>
        <v>150.49890427934585</v>
      </c>
      <c r="I244" s="26">
        <f t="shared" si="38"/>
        <v>-16.229345088233245</v>
      </c>
      <c r="J244" s="41"/>
      <c r="K244" s="41"/>
      <c r="L244" s="41"/>
    </row>
    <row r="245" spans="1:12" hidden="1" x14ac:dyDescent="0.25">
      <c r="A245" s="34">
        <v>4</v>
      </c>
      <c r="B245" s="4"/>
      <c r="C245" s="31">
        <v>109.92013323233283</v>
      </c>
      <c r="D245" s="25">
        <f t="shared" si="50"/>
        <v>-11.505458523872463</v>
      </c>
      <c r="E245" s="35">
        <f t="shared" si="47"/>
        <v>-31.540913278081007</v>
      </c>
      <c r="F245" s="35">
        <f>+AVERAGE(C$242:C245)/AVERAGE(C$227:C230)*100-100</f>
        <v>-7.0661363990111994</v>
      </c>
      <c r="G245" s="25">
        <f t="shared" si="48"/>
        <v>-25.80901902094017</v>
      </c>
      <c r="H245" s="24">
        <f t="shared" si="49"/>
        <v>147.31238621931115</v>
      </c>
      <c r="I245" s="26">
        <f t="shared" si="38"/>
        <v>-11.505458523872463</v>
      </c>
      <c r="J245" s="41"/>
      <c r="K245" s="41"/>
      <c r="L245" s="41"/>
    </row>
    <row r="246" spans="1:12" hidden="1" x14ac:dyDescent="0.25">
      <c r="A246" s="34">
        <v>5</v>
      </c>
      <c r="B246" s="4"/>
      <c r="C246" s="31">
        <v>123.37432857836998</v>
      </c>
      <c r="D246" s="25">
        <f t="shared" si="50"/>
        <v>12.239973652142226</v>
      </c>
      <c r="E246" s="35">
        <f t="shared" si="47"/>
        <v>-23.161539100820931</v>
      </c>
      <c r="F246" s="35">
        <f>+AVERAGE(C$242:C246)/AVERAGE(C$227:C231)*100-100</f>
        <v>-9.2496641730408271</v>
      </c>
      <c r="G246" s="25">
        <f t="shared" si="48"/>
        <v>-17.763576905909957</v>
      </c>
      <c r="H246" s="24">
        <f t="shared" si="49"/>
        <v>145.09158460503392</v>
      </c>
      <c r="I246" s="26">
        <f t="shared" si="38"/>
        <v>12.239973652142226</v>
      </c>
      <c r="J246" s="41"/>
      <c r="K246" s="41"/>
      <c r="L246" s="41"/>
    </row>
    <row r="247" spans="1:12" hidden="1" x14ac:dyDescent="0.25">
      <c r="A247" s="42">
        <v>6</v>
      </c>
      <c r="B247" s="4"/>
      <c r="C247" s="31">
        <v>120.89084913921131</v>
      </c>
      <c r="D247" s="25">
        <f t="shared" si="50"/>
        <v>-2.0129628811565254</v>
      </c>
      <c r="E247" s="35">
        <f t="shared" si="47"/>
        <v>-24.708268797173375</v>
      </c>
      <c r="F247" s="35">
        <f>+AVERAGE(C$242:C247)/AVERAGE(C$227:C232)*100-100</f>
        <v>-10.581286085334227</v>
      </c>
      <c r="G247" s="25">
        <f t="shared" si="48"/>
        <v>-17.278407048769111</v>
      </c>
      <c r="H247" s="24">
        <f t="shared" si="49"/>
        <v>142.98733626090237</v>
      </c>
      <c r="I247" s="26">
        <f t="shared" si="38"/>
        <v>-2.0129628811565254</v>
      </c>
    </row>
    <row r="248" spans="1:12" hidden="1" x14ac:dyDescent="0.25">
      <c r="A248" s="42">
        <v>7</v>
      </c>
      <c r="B248" s="4"/>
      <c r="C248" s="31">
        <v>113.80651703343429</v>
      </c>
      <c r="D248" s="25">
        <f t="shared" si="50"/>
        <v>-5.8601061670260037</v>
      </c>
      <c r="E248" s="35">
        <f t="shared" si="47"/>
        <v>-29.120444180650864</v>
      </c>
      <c r="F248" s="35">
        <f>+AVERAGE(C$242:C248)/AVERAGE(C$227:C233)*100-100</f>
        <v>-12.330277818305063</v>
      </c>
      <c r="G248" s="25">
        <f t="shared" si="48"/>
        <v>-22.786080497644576</v>
      </c>
      <c r="H248" s="24">
        <f t="shared" si="49"/>
        <v>140.1886132726622</v>
      </c>
      <c r="I248" s="26">
        <f t="shared" si="38"/>
        <v>-5.8601061670260037</v>
      </c>
    </row>
    <row r="249" spans="1:12" hidden="1" x14ac:dyDescent="0.25">
      <c r="A249" s="42">
        <v>8</v>
      </c>
      <c r="B249" s="4"/>
      <c r="C249" s="31">
        <v>107.16576890179846</v>
      </c>
      <c r="D249" s="25">
        <f t="shared" si="50"/>
        <v>-5.8351211378210479</v>
      </c>
      <c r="E249" s="35">
        <f t="shared" si="47"/>
        <v>-33.256352124659372</v>
      </c>
      <c r="F249" s="35">
        <f>+AVERAGE(C$242:C249)/AVERAGE(C$227:C234)*100-100</f>
        <v>-14.393614880368006</v>
      </c>
      <c r="G249" s="25">
        <f t="shared" si="48"/>
        <v>-28.543966864255353</v>
      </c>
      <c r="H249" s="24">
        <f t="shared" si="49"/>
        <v>136.62122595503675</v>
      </c>
      <c r="I249" s="26">
        <f t="shared" si="38"/>
        <v>-5.8351211378210479</v>
      </c>
    </row>
    <row r="250" spans="1:12" hidden="1" x14ac:dyDescent="0.25">
      <c r="A250" s="42">
        <v>9</v>
      </c>
      <c r="B250" s="4"/>
      <c r="C250" s="31">
        <v>106.86003524578715</v>
      </c>
      <c r="D250" s="25">
        <f t="shared" si="50"/>
        <v>-0.28529040489736701</v>
      </c>
      <c r="E250" s="35">
        <f t="shared" si="47"/>
        <v>-33.446765347926203</v>
      </c>
      <c r="F250" s="35">
        <f>+AVERAGE(C$242:C250)/AVERAGE(C$227:C235)*100-100</f>
        <v>-16.202355478419946</v>
      </c>
      <c r="G250" s="25">
        <f t="shared" si="48"/>
        <v>-30.138100866102747</v>
      </c>
      <c r="H250" s="24">
        <f t="shared" si="49"/>
        <v>132.77964878550748</v>
      </c>
      <c r="I250" s="26">
        <f t="shared" si="38"/>
        <v>-0.28529040489736701</v>
      </c>
    </row>
    <row r="251" spans="1:12" hidden="1" x14ac:dyDescent="0.25">
      <c r="A251" s="42">
        <v>10</v>
      </c>
      <c r="B251" s="4"/>
      <c r="C251" s="31">
        <v>105.00415785317851</v>
      </c>
      <c r="D251" s="25">
        <f t="shared" si="50"/>
        <v>-1.7367366465301615</v>
      </c>
      <c r="E251" s="35">
        <f t="shared" si="47"/>
        <v>-34.60261976357998</v>
      </c>
      <c r="F251" s="35">
        <f>+AVERAGE(C$242:C251)/AVERAGE(C$227:C236)*100-100</f>
        <v>-17.956525476277349</v>
      </c>
      <c r="G251" s="25">
        <f t="shared" si="48"/>
        <v>-32.884900784595999</v>
      </c>
      <c r="H251" s="24">
        <f t="shared" si="49"/>
        <v>128.4921742910208</v>
      </c>
      <c r="I251" s="26">
        <f t="shared" si="38"/>
        <v>-1.7367366465301615</v>
      </c>
    </row>
    <row r="252" spans="1:12" hidden="1" x14ac:dyDescent="0.25">
      <c r="A252" s="42">
        <v>11</v>
      </c>
      <c r="B252" s="4"/>
      <c r="C252" s="31">
        <v>116.77188628247568</v>
      </c>
      <c r="D252" s="25">
        <f t="shared" si="50"/>
        <v>11.206916630626495</v>
      </c>
      <c r="E252" s="35">
        <f t="shared" si="47"/>
        <v>-27.273589881870578</v>
      </c>
      <c r="F252" s="35">
        <f>+AVERAGE(C$242:C252)/AVERAGE(C$227:C237)*100-100</f>
        <v>-18.866276441558753</v>
      </c>
      <c r="G252" s="25">
        <f t="shared" si="48"/>
        <v>-27.294366820619871</v>
      </c>
      <c r="H252" s="24">
        <f t="shared" si="49"/>
        <v>124.83907049062928</v>
      </c>
      <c r="I252" s="26">
        <f t="shared" si="38"/>
        <v>11.206916630626495</v>
      </c>
    </row>
    <row r="253" spans="1:12" hidden="1" x14ac:dyDescent="0.25">
      <c r="A253" s="42">
        <v>12</v>
      </c>
      <c r="B253" s="4"/>
      <c r="C253" s="31">
        <v>126.41172397625937</v>
      </c>
      <c r="D253" s="25">
        <f t="shared" si="50"/>
        <v>8.2552727378784994</v>
      </c>
      <c r="E253" s="35">
        <f t="shared" si="47"/>
        <v>-21.269826374150924</v>
      </c>
      <c r="F253" s="35">
        <f>+AVERAGE(C$242:C253)/AVERAGE(C$227:C238)*100-100</f>
        <v>-19.079600953134644</v>
      </c>
      <c r="G253" s="25">
        <f t="shared" si="48"/>
        <v>-21.269826374150924</v>
      </c>
      <c r="H253" s="24">
        <f t="shared" si="49"/>
        <v>121.99311015038967</v>
      </c>
      <c r="I253" s="26">
        <f t="shared" si="38"/>
        <v>8.2552727378784994</v>
      </c>
    </row>
    <row r="254" spans="1:12" hidden="1" x14ac:dyDescent="0.25">
      <c r="A254" s="34" t="s">
        <v>31</v>
      </c>
      <c r="B254" s="4"/>
      <c r="C254" s="24">
        <f>+AVERAGE(C242:C253)</f>
        <v>121.99311015038967</v>
      </c>
      <c r="D254" s="25"/>
      <c r="E254" s="35"/>
      <c r="F254" s="35"/>
      <c r="G254" s="25"/>
      <c r="H254" s="24"/>
      <c r="I254" s="26">
        <f t="shared" si="38"/>
        <v>-3.4954145761824549</v>
      </c>
    </row>
    <row r="255" spans="1:12" hidden="1" x14ac:dyDescent="0.25">
      <c r="A255" s="42"/>
      <c r="B255" s="4"/>
      <c r="C255" s="31"/>
      <c r="D255" s="25"/>
      <c r="E255" s="35"/>
      <c r="F255" s="35"/>
      <c r="G255" s="25"/>
      <c r="H255" s="24"/>
      <c r="I255" s="26">
        <f t="shared" si="38"/>
        <v>-100</v>
      </c>
    </row>
    <row r="256" spans="1:12" hidden="1" x14ac:dyDescent="0.25">
      <c r="A256" s="38">
        <v>2002</v>
      </c>
      <c r="B256" s="4"/>
      <c r="C256" s="31"/>
      <c r="D256" s="25"/>
      <c r="E256" s="35"/>
      <c r="F256" s="35"/>
      <c r="G256" s="25"/>
      <c r="H256" s="24"/>
      <c r="I256" s="26" t="e">
        <f t="shared" si="38"/>
        <v>#DIV/0!</v>
      </c>
    </row>
    <row r="257" spans="1:9" hidden="1" x14ac:dyDescent="0.25">
      <c r="A257" s="23">
        <v>1</v>
      </c>
      <c r="B257" s="4"/>
      <c r="C257" s="31">
        <v>141.55848075902674</v>
      </c>
      <c r="D257" s="25">
        <f>+C257/C253*100-100</f>
        <v>11.982082283453394</v>
      </c>
      <c r="E257" s="35">
        <f t="shared" ref="E257:E268" si="51">+C257/$C$253*100-100</f>
        <v>11.982082283453394</v>
      </c>
      <c r="F257" s="35">
        <f>+AVERAGE(C$257:C257)/AVERAGE(C$242:C242)*100-100</f>
        <v>-12.198403398339991</v>
      </c>
      <c r="G257" s="25">
        <f t="shared" ref="G257:G269" si="52">+C257/C242*100-100</f>
        <v>-12.198403398339991</v>
      </c>
      <c r="H257" s="24">
        <f t="shared" ref="H257:H267" si="53">((SUM(C243:C257)-C$254)/12)</f>
        <v>120.35419969812222</v>
      </c>
      <c r="I257" s="26" t="e">
        <f t="shared" si="38"/>
        <v>#DIV/0!</v>
      </c>
    </row>
    <row r="258" spans="1:9" hidden="1" x14ac:dyDescent="0.25">
      <c r="A258" s="43">
        <v>2</v>
      </c>
      <c r="B258" s="4"/>
      <c r="C258" s="31">
        <v>147.34881621410349</v>
      </c>
      <c r="D258" s="25">
        <f t="shared" ref="D258:D268" si="54">+C258/C257*100-100</f>
        <v>4.0904193263656055</v>
      </c>
      <c r="E258" s="35">
        <f t="shared" si="51"/>
        <v>16.562619019242391</v>
      </c>
      <c r="F258" s="35">
        <f>+AVERAGE(C$257:C258)/AVERAGE(C$242:C243)*100-100</f>
        <v>-6.6537561145271127</v>
      </c>
      <c r="G258" s="25">
        <f t="shared" si="52"/>
        <v>-0.6248495680060131</v>
      </c>
      <c r="H258" s="24">
        <f t="shared" si="53"/>
        <v>120.27699155993967</v>
      </c>
      <c r="I258" s="26">
        <f t="shared" si="38"/>
        <v>4.0904193263656055</v>
      </c>
    </row>
    <row r="259" spans="1:9" hidden="1" x14ac:dyDescent="0.25">
      <c r="A259" s="43">
        <v>3</v>
      </c>
      <c r="B259" s="4"/>
      <c r="C259" s="31">
        <v>147.03273080589219</v>
      </c>
      <c r="D259" s="25">
        <f t="shared" si="54"/>
        <v>-0.21451506454725688</v>
      </c>
      <c r="E259" s="35">
        <f t="shared" si="51"/>
        <v>16.312574641815274</v>
      </c>
      <c r="F259" s="35">
        <f>+AVERAGE(C$257:C259)/AVERAGE(C$242:C244)*100-100</f>
        <v>0.51372953023063417</v>
      </c>
      <c r="G259" s="25">
        <f t="shared" si="52"/>
        <v>18.373165243061962</v>
      </c>
      <c r="H259" s="24">
        <f t="shared" si="53"/>
        <v>122.17878566848914</v>
      </c>
      <c r="I259" s="26">
        <f t="shared" si="38"/>
        <v>-0.21451506454725688</v>
      </c>
    </row>
    <row r="260" spans="1:9" hidden="1" x14ac:dyDescent="0.25">
      <c r="A260" s="43">
        <v>4</v>
      </c>
      <c r="B260" s="4"/>
      <c r="C260" s="31">
        <v>153.00196222853916</v>
      </c>
      <c r="D260" s="25">
        <f t="shared" si="54"/>
        <v>4.0597976994165776</v>
      </c>
      <c r="E260" s="35">
        <f t="shared" si="51"/>
        <v>21.034629871255888</v>
      </c>
      <c r="F260" s="35">
        <f>+AVERAGE(C$257:C260)/AVERAGE(C$242:C245)*100-100</f>
        <v>8.3346695276378</v>
      </c>
      <c r="G260" s="25">
        <f t="shared" si="52"/>
        <v>39.193756165802995</v>
      </c>
      <c r="H260" s="24">
        <f t="shared" si="53"/>
        <v>125.7689380848397</v>
      </c>
      <c r="I260" s="26">
        <f t="shared" si="38"/>
        <v>4.0597976994165776</v>
      </c>
    </row>
    <row r="261" spans="1:9" hidden="1" x14ac:dyDescent="0.25">
      <c r="A261" s="43">
        <v>5</v>
      </c>
      <c r="B261" s="4"/>
      <c r="C261" s="31">
        <v>142.68552396670614</v>
      </c>
      <c r="D261" s="25">
        <f t="shared" si="54"/>
        <v>-6.7426836306996734</v>
      </c>
      <c r="E261" s="35">
        <f t="shared" si="51"/>
        <v>12.873647695448767</v>
      </c>
      <c r="F261" s="35">
        <f>+AVERAGE(C$257:C261)/AVERAGE(C$242:C246)*100-100</f>
        <v>9.6882327085083801</v>
      </c>
      <c r="G261" s="25">
        <f t="shared" si="52"/>
        <v>15.652523187649422</v>
      </c>
      <c r="H261" s="24">
        <f t="shared" si="53"/>
        <v>127.37820436720104</v>
      </c>
      <c r="I261" s="26">
        <f t="shared" si="38"/>
        <v>-6.7426836306996734</v>
      </c>
    </row>
    <row r="262" spans="1:9" hidden="1" x14ac:dyDescent="0.25">
      <c r="A262" s="43">
        <v>6</v>
      </c>
      <c r="B262" s="4"/>
      <c r="C262" s="31">
        <v>127.39204423595655</v>
      </c>
      <c r="D262" s="25">
        <f t="shared" si="54"/>
        <v>-10.718312065292707</v>
      </c>
      <c r="E262" s="35">
        <f t="shared" si="51"/>
        <v>0.77549789597148333</v>
      </c>
      <c r="F262" s="35">
        <f>+AVERAGE(C$257:C262)/AVERAGE(C$242:C247)*100-100</f>
        <v>9.0268530924712422</v>
      </c>
      <c r="G262" s="25">
        <f t="shared" si="52"/>
        <v>5.3777396246582896</v>
      </c>
      <c r="H262" s="24">
        <f t="shared" si="53"/>
        <v>127.91997062526315</v>
      </c>
      <c r="I262" s="26">
        <f t="shared" si="38"/>
        <v>-10.718312065292707</v>
      </c>
    </row>
    <row r="263" spans="1:9" hidden="1" x14ac:dyDescent="0.25">
      <c r="A263" s="43">
        <v>7</v>
      </c>
      <c r="B263" s="4"/>
      <c r="C263" s="31">
        <v>116.13280536007764</v>
      </c>
      <c r="D263" s="25">
        <f t="shared" si="54"/>
        <v>-8.8382590478134233</v>
      </c>
      <c r="E263" s="35">
        <f t="shared" si="51"/>
        <v>-8.1313016647982295</v>
      </c>
      <c r="F263" s="35">
        <f>+AVERAGE(C$257:C263)/AVERAGE(C$242:C248)*100-100</f>
        <v>8.1455371636385792</v>
      </c>
      <c r="G263" s="25">
        <f t="shared" si="52"/>
        <v>2.0440730349035476</v>
      </c>
      <c r="H263" s="24">
        <f t="shared" si="53"/>
        <v>128.11382798581676</v>
      </c>
      <c r="I263" s="26">
        <f t="shared" si="38"/>
        <v>-8.8382590478134233</v>
      </c>
    </row>
    <row r="264" spans="1:9" hidden="1" x14ac:dyDescent="0.25">
      <c r="A264" s="43">
        <v>8</v>
      </c>
      <c r="B264" s="4"/>
      <c r="C264" s="31">
        <v>121.04656194108864</v>
      </c>
      <c r="D264" s="25">
        <f t="shared" si="54"/>
        <v>4.2311529165041293</v>
      </c>
      <c r="E264" s="35">
        <f t="shared" si="51"/>
        <v>-4.2441965558339518</v>
      </c>
      <c r="F264" s="35">
        <f>+AVERAGE(C$257:C264)/AVERAGE(C$242:C249)*100-100</f>
        <v>8.6561646940079555</v>
      </c>
      <c r="G264" s="25">
        <f t="shared" si="52"/>
        <v>12.952637004834884</v>
      </c>
      <c r="H264" s="24">
        <f t="shared" si="53"/>
        <v>129.27056073909094</v>
      </c>
      <c r="I264" s="26">
        <f t="shared" si="38"/>
        <v>4.2311529165041293</v>
      </c>
    </row>
    <row r="265" spans="1:9" hidden="1" x14ac:dyDescent="0.25">
      <c r="A265" s="43">
        <v>9</v>
      </c>
      <c r="B265" s="4"/>
      <c r="C265" s="31">
        <v>124.08421026568118</v>
      </c>
      <c r="D265" s="25">
        <f t="shared" si="54"/>
        <v>2.5094874863698351</v>
      </c>
      <c r="E265" s="35">
        <f t="shared" si="51"/>
        <v>-1.8412166509297094</v>
      </c>
      <c r="F265" s="35">
        <f>+AVERAGE(C$257:C265)/AVERAGE(C$242:C250)*100-100</f>
        <v>9.3708714390745342</v>
      </c>
      <c r="G265" s="25">
        <f t="shared" si="52"/>
        <v>16.118444075258793</v>
      </c>
      <c r="H265" s="24">
        <f t="shared" si="53"/>
        <v>130.70590865741545</v>
      </c>
      <c r="I265" s="26">
        <f t="shared" si="38"/>
        <v>2.5094874863698351</v>
      </c>
    </row>
    <row r="266" spans="1:9" hidden="1" x14ac:dyDescent="0.25">
      <c r="A266" s="43">
        <v>10</v>
      </c>
      <c r="B266" s="4"/>
      <c r="C266" s="31">
        <v>127.02332842167607</v>
      </c>
      <c r="D266" s="25">
        <f t="shared" si="54"/>
        <v>2.3686479929250055</v>
      </c>
      <c r="E266" s="35">
        <f t="shared" si="51"/>
        <v>0.48381940074764884</v>
      </c>
      <c r="F266" s="35">
        <f>+AVERAGE(C$257:C266)/AVERAGE(C$242:C251)*100-100</f>
        <v>10.368580097006941</v>
      </c>
      <c r="G266" s="25">
        <f t="shared" si="52"/>
        <v>20.96980826157926</v>
      </c>
      <c r="H266" s="24">
        <f t="shared" si="53"/>
        <v>132.54083953812355</v>
      </c>
      <c r="I266" s="26">
        <f t="shared" si="38"/>
        <v>2.3686479929250055</v>
      </c>
    </row>
    <row r="267" spans="1:9" hidden="1" x14ac:dyDescent="0.25">
      <c r="A267" s="43">
        <v>11</v>
      </c>
      <c r="B267" s="4"/>
      <c r="C267" s="31">
        <v>132.95298541206463</v>
      </c>
      <c r="D267" s="25">
        <f t="shared" si="54"/>
        <v>4.6681637649298864</v>
      </c>
      <c r="E267" s="35">
        <f t="shared" si="51"/>
        <v>5.1745686476309345</v>
      </c>
      <c r="F267" s="35">
        <f>+AVERAGE(C$257:C267)/AVERAGE(C$242:C252)*100-100</f>
        <v>10.673140509779699</v>
      </c>
      <c r="G267" s="25">
        <f t="shared" si="52"/>
        <v>13.857016140380111</v>
      </c>
      <c r="H267" s="24">
        <f t="shared" si="53"/>
        <v>133.88926446558932</v>
      </c>
      <c r="I267" s="26">
        <f t="shared" si="38"/>
        <v>4.6681637649298864</v>
      </c>
    </row>
    <row r="268" spans="1:9" hidden="1" x14ac:dyDescent="0.25">
      <c r="A268" s="43">
        <v>12</v>
      </c>
      <c r="B268" s="4"/>
      <c r="C268" s="31">
        <v>135.73819125116711</v>
      </c>
      <c r="D268" s="25">
        <f t="shared" si="54"/>
        <v>2.0948802544525194</v>
      </c>
      <c r="E268" s="35">
        <f t="shared" si="51"/>
        <v>7.3778499189357518</v>
      </c>
      <c r="F268" s="35">
        <f>+AVERAGE(C$257:C268)/AVERAGE(C$242:C253)*100-100</f>
        <v>10.388586622489271</v>
      </c>
      <c r="G268" s="25">
        <f t="shared" si="52"/>
        <v>7.3778499189357518</v>
      </c>
      <c r="H268" s="24">
        <f>+AVERAGE(C257:C268)</f>
        <v>134.66647007183164</v>
      </c>
      <c r="I268" s="26">
        <f>+C268/C267*100-100</f>
        <v>2.0948802544525194</v>
      </c>
    </row>
    <row r="269" spans="1:9" hidden="1" x14ac:dyDescent="0.25">
      <c r="A269" s="23" t="s">
        <v>31</v>
      </c>
      <c r="B269" s="4"/>
      <c r="C269" s="24">
        <f>+AVERAGE(C257:C268)</f>
        <v>134.66647007183164</v>
      </c>
      <c r="D269" s="25"/>
      <c r="E269" s="35"/>
      <c r="F269" s="35"/>
      <c r="G269" s="25">
        <f t="shared" si="52"/>
        <v>10.388586622489271</v>
      </c>
      <c r="H269" s="24"/>
      <c r="I269" s="26">
        <f>+C269/C268*100-100</f>
        <v>-0.78955021387633906</v>
      </c>
    </row>
    <row r="270" spans="1:9" x14ac:dyDescent="0.25">
      <c r="A270" s="23">
        <v>2007</v>
      </c>
      <c r="B270" s="4"/>
      <c r="C270" s="24">
        <f>C356</f>
        <v>194.18413006789251</v>
      </c>
      <c r="D270" s="25"/>
      <c r="E270" s="35"/>
      <c r="F270" s="35"/>
      <c r="G270" s="25"/>
      <c r="H270" s="24"/>
      <c r="I270" s="26">
        <f>+C270/C30*100-100</f>
        <v>8.1374483003766613</v>
      </c>
    </row>
    <row r="271" spans="1:9" x14ac:dyDescent="0.25">
      <c r="A271" s="23">
        <v>2008</v>
      </c>
      <c r="B271" s="4"/>
      <c r="C271" s="24">
        <f>C371</f>
        <v>198.40067522363722</v>
      </c>
      <c r="D271" s="25"/>
      <c r="E271" s="35"/>
      <c r="F271" s="35"/>
      <c r="G271" s="25"/>
      <c r="H271" s="24"/>
      <c r="I271" s="26">
        <f t="shared" ref="I271:I280" si="55">+C271/C270*100-100</f>
        <v>2.1714159412875063</v>
      </c>
    </row>
    <row r="272" spans="1:9" x14ac:dyDescent="0.25">
      <c r="A272" s="23">
        <v>2009</v>
      </c>
      <c r="B272" s="4"/>
      <c r="C272" s="31">
        <f>C386</f>
        <v>183.32427833572149</v>
      </c>
      <c r="D272" s="25"/>
      <c r="E272" s="35"/>
      <c r="F272" s="35"/>
      <c r="G272" s="25"/>
      <c r="H272" s="24"/>
      <c r="I272" s="26">
        <f t="shared" si="55"/>
        <v>-7.5989645049955783</v>
      </c>
    </row>
    <row r="273" spans="1:9" x14ac:dyDescent="0.25">
      <c r="A273" s="23">
        <v>2010</v>
      </c>
      <c r="B273" s="4"/>
      <c r="C273" s="31">
        <v>204.58284235051971</v>
      </c>
      <c r="D273" s="25"/>
      <c r="E273" s="35"/>
      <c r="F273" s="35"/>
      <c r="G273" s="25"/>
      <c r="H273" s="24"/>
      <c r="I273" s="26">
        <f t="shared" si="55"/>
        <v>11.596153116101419</v>
      </c>
    </row>
    <row r="274" spans="1:9" x14ac:dyDescent="0.25">
      <c r="A274" s="23">
        <v>2011</v>
      </c>
      <c r="B274" s="4"/>
      <c r="C274" s="31">
        <v>183.23504999901328</v>
      </c>
      <c r="D274" s="25"/>
      <c r="E274" s="35"/>
      <c r="F274" s="35"/>
      <c r="G274" s="25"/>
      <c r="H274" s="24"/>
      <c r="I274" s="26">
        <f t="shared" si="55"/>
        <v>-10.434791161484796</v>
      </c>
    </row>
    <row r="275" spans="1:9" x14ac:dyDescent="0.25">
      <c r="A275" s="23">
        <v>2012</v>
      </c>
      <c r="B275" s="4"/>
      <c r="C275" s="31">
        <v>188.7651679361085</v>
      </c>
      <c r="D275" s="25"/>
      <c r="E275" s="35"/>
      <c r="F275" s="35"/>
      <c r="G275" s="25"/>
      <c r="H275" s="24"/>
      <c r="I275" s="26">
        <f t="shared" si="55"/>
        <v>3.0180459126815578</v>
      </c>
    </row>
    <row r="276" spans="1:9" x14ac:dyDescent="0.25">
      <c r="A276" s="23">
        <v>2013</v>
      </c>
      <c r="B276" s="4"/>
      <c r="C276" s="31">
        <v>184.90028980559282</v>
      </c>
      <c r="D276" s="25"/>
      <c r="E276" s="35"/>
      <c r="F276" s="35"/>
      <c r="G276" s="25"/>
      <c r="H276" s="24"/>
      <c r="I276" s="26">
        <f t="shared" si="55"/>
        <v>-2.0474530194171336</v>
      </c>
    </row>
    <row r="277" spans="1:9" x14ac:dyDescent="0.25">
      <c r="A277" s="23">
        <v>2014</v>
      </c>
      <c r="B277" s="4"/>
      <c r="C277" s="31">
        <v>169.25427292858555</v>
      </c>
      <c r="D277" s="25"/>
      <c r="E277" s="35"/>
      <c r="F277" s="35"/>
      <c r="G277" s="25"/>
      <c r="H277" s="24"/>
      <c r="I277" s="26">
        <f t="shared" si="55"/>
        <v>-8.4618671465889719</v>
      </c>
    </row>
    <row r="278" spans="1:9" x14ac:dyDescent="0.25">
      <c r="A278" s="23">
        <v>2015</v>
      </c>
      <c r="B278" s="4"/>
      <c r="C278" s="31">
        <v>165.39496176423168</v>
      </c>
      <c r="D278" s="25"/>
      <c r="E278" s="35"/>
      <c r="F278" s="35"/>
      <c r="G278" s="25"/>
      <c r="H278" s="24"/>
      <c r="I278" s="26">
        <f t="shared" si="55"/>
        <v>-2.2801853670082863</v>
      </c>
    </row>
    <row r="279" spans="1:9" x14ac:dyDescent="0.25">
      <c r="A279" s="23">
        <v>2016</v>
      </c>
      <c r="B279" s="4"/>
      <c r="C279" s="31">
        <v>159.73932322062981</v>
      </c>
      <c r="D279" s="25"/>
      <c r="E279" s="35"/>
      <c r="F279" s="35"/>
      <c r="G279" s="25"/>
      <c r="H279" s="24"/>
      <c r="I279" s="26">
        <f t="shared" si="55"/>
        <v>-3.419474501081794</v>
      </c>
    </row>
    <row r="280" spans="1:9" x14ac:dyDescent="0.25">
      <c r="A280" s="23">
        <v>2017</v>
      </c>
      <c r="B280" s="4"/>
      <c r="C280" s="31">
        <v>129.70755400791688</v>
      </c>
      <c r="D280" s="25"/>
      <c r="E280" s="35"/>
      <c r="F280" s="35"/>
      <c r="G280" s="25"/>
      <c r="H280" s="24"/>
      <c r="I280" s="26">
        <f t="shared" si="55"/>
        <v>-18.800486071443686</v>
      </c>
    </row>
    <row r="281" spans="1:9" x14ac:dyDescent="0.25">
      <c r="A281" s="23"/>
      <c r="B281" s="4"/>
      <c r="C281" s="31"/>
      <c r="D281" s="25"/>
      <c r="E281" s="35"/>
      <c r="F281" s="35"/>
      <c r="G281" s="25"/>
      <c r="H281" s="24"/>
      <c r="I281" s="26"/>
    </row>
    <row r="282" spans="1:9" hidden="1" x14ac:dyDescent="0.25">
      <c r="A282" s="38">
        <v>2003</v>
      </c>
      <c r="B282" s="4"/>
      <c r="C282" s="31"/>
      <c r="D282" s="25"/>
      <c r="E282" s="35"/>
      <c r="F282" s="35"/>
      <c r="G282" s="25"/>
      <c r="H282" s="24"/>
      <c r="I282" s="26"/>
    </row>
    <row r="283" spans="1:9" hidden="1" x14ac:dyDescent="0.25">
      <c r="A283" s="43">
        <v>1</v>
      </c>
      <c r="B283" s="4"/>
      <c r="C283" s="31">
        <v>128.90470537867986</v>
      </c>
      <c r="D283" s="25">
        <f>+C283/C268*100-100</f>
        <v>-5.0343133421033315</v>
      </c>
      <c r="E283" s="35">
        <f t="shared" ref="E283:E294" si="56">+C283/$C$268*100-100</f>
        <v>-5.0343133421033315</v>
      </c>
      <c r="F283" s="35">
        <f>+AVERAGE(C$283:C283)/AVERAGE(C$257:C257)*100-100</f>
        <v>-8.9389030685397444</v>
      </c>
      <c r="G283" s="25">
        <f t="shared" ref="G283:G295" si="57">+C283/C257*100-100</f>
        <v>-8.9389030685397444</v>
      </c>
      <c r="H283" s="24">
        <f>+AVERAGE(C258:C268,C283)</f>
        <v>133.61198879013605</v>
      </c>
      <c r="I283" s="26">
        <f t="shared" ref="I283:I294" si="58">+H283/H257*100-100</f>
        <v>11.015643097845867</v>
      </c>
    </row>
    <row r="284" spans="1:9" hidden="1" x14ac:dyDescent="0.25">
      <c r="A284" s="43">
        <v>2</v>
      </c>
      <c r="B284" s="4"/>
      <c r="C284" s="31">
        <v>132.13990254970562</v>
      </c>
      <c r="D284" s="25">
        <f t="shared" ref="D284:D294" si="59">+C284/C283*100-100</f>
        <v>2.509758787719818</v>
      </c>
      <c r="E284" s="35">
        <f t="shared" si="56"/>
        <v>-2.6509036758883013</v>
      </c>
      <c r="F284" s="35">
        <f>+AVERAGE(C$283:C284)/AVERAGE(C$257:C258)*100-100</f>
        <v>-9.644162448183522</v>
      </c>
      <c r="G284" s="25">
        <f t="shared" si="57"/>
        <v>-10.321707398245223</v>
      </c>
      <c r="H284" s="24">
        <f>+AVERAGE(C259:C269,C283:C284)</f>
        <v>132.52318629915894</v>
      </c>
      <c r="I284" s="26">
        <f t="shared" si="58"/>
        <v>10.181660332862918</v>
      </c>
    </row>
    <row r="285" spans="1:9" hidden="1" x14ac:dyDescent="0.25">
      <c r="A285" s="43">
        <v>3</v>
      </c>
      <c r="B285" s="4"/>
      <c r="C285" s="31">
        <v>132.41660858476908</v>
      </c>
      <c r="D285" s="25">
        <f t="shared" si="59"/>
        <v>0.2094038437476371</v>
      </c>
      <c r="E285" s="35">
        <f t="shared" si="56"/>
        <v>-2.4470509263320253</v>
      </c>
      <c r="F285" s="35">
        <f>+AVERAGE(C$283:C285)/AVERAGE(C$257:C259)*100-100</f>
        <v>-9.7441869429343342</v>
      </c>
      <c r="G285" s="25">
        <f t="shared" si="57"/>
        <v>-9.9407268987058615</v>
      </c>
      <c r="H285" s="24">
        <f t="shared" ref="H285:H294" si="60">((SUM(C260:C285)-C$269)/12)</f>
        <v>294.58394793633011</v>
      </c>
      <c r="I285" s="26">
        <f t="shared" si="58"/>
        <v>141.10891782443505</v>
      </c>
    </row>
    <row r="286" spans="1:9" hidden="1" x14ac:dyDescent="0.25">
      <c r="A286" s="43">
        <v>4</v>
      </c>
      <c r="B286" s="4"/>
      <c r="C286" s="31">
        <v>138.11634541279068</v>
      </c>
      <c r="D286" s="25">
        <f t="shared" si="59"/>
        <v>4.3043972270085646</v>
      </c>
      <c r="E286" s="35">
        <f t="shared" si="56"/>
        <v>1.7520155084600191</v>
      </c>
      <c r="F286" s="35">
        <f>+AVERAGE(C$283:C286)/AVERAGE(C$257:C260)*100-100</f>
        <v>-9.7402510017802939</v>
      </c>
      <c r="G286" s="25">
        <f t="shared" si="57"/>
        <v>-9.7290365423639571</v>
      </c>
      <c r="H286" s="24">
        <f t="shared" si="60"/>
        <v>293.34347986835104</v>
      </c>
      <c r="I286" s="26">
        <f t="shared" si="58"/>
        <v>133.24000690096543</v>
      </c>
    </row>
    <row r="287" spans="1:9" hidden="1" x14ac:dyDescent="0.25">
      <c r="A287" s="43">
        <v>5</v>
      </c>
      <c r="B287" s="4"/>
      <c r="C287" s="31">
        <v>147.72597816710635</v>
      </c>
      <c r="D287" s="25">
        <f t="shared" si="59"/>
        <v>6.9576361332144927</v>
      </c>
      <c r="E287" s="35">
        <f t="shared" si="56"/>
        <v>8.8315505057506698</v>
      </c>
      <c r="F287" s="35">
        <f>+AVERAGE(C$283:C287)/AVERAGE(C$257:C261)*100-100</f>
        <v>-7.1517230943089487</v>
      </c>
      <c r="G287" s="25">
        <f t="shared" si="57"/>
        <v>3.5325617205402864</v>
      </c>
      <c r="H287" s="24">
        <f t="shared" si="60"/>
        <v>293.76351771838443</v>
      </c>
      <c r="I287" s="26">
        <f t="shared" si="58"/>
        <v>130.62306395176853</v>
      </c>
    </row>
    <row r="288" spans="1:9" hidden="1" x14ac:dyDescent="0.25">
      <c r="A288" s="43">
        <v>6</v>
      </c>
      <c r="B288" s="4"/>
      <c r="C288" s="31">
        <v>152.92854782299247</v>
      </c>
      <c r="D288" s="25">
        <f t="shared" si="59"/>
        <v>3.5217703212640146</v>
      </c>
      <c r="E288" s="35">
        <f t="shared" si="56"/>
        <v>12.664347751633656</v>
      </c>
      <c r="F288" s="35">
        <f>+AVERAGE(C$283:C288)/AVERAGE(C$257:C262)*100-100</f>
        <v>-3.1183772288016485</v>
      </c>
      <c r="G288" s="25">
        <f t="shared" si="57"/>
        <v>20.045603114537514</v>
      </c>
      <c r="H288" s="24">
        <f t="shared" si="60"/>
        <v>295.8915596839708</v>
      </c>
      <c r="I288" s="26">
        <f t="shared" si="58"/>
        <v>131.30990277567705</v>
      </c>
    </row>
    <row r="289" spans="1:9" hidden="1" x14ac:dyDescent="0.25">
      <c r="A289" s="43">
        <v>7</v>
      </c>
      <c r="B289" s="4"/>
      <c r="C289" s="31">
        <v>157.43069805997911</v>
      </c>
      <c r="D289" s="25">
        <f t="shared" si="59"/>
        <v>2.9439567046681532</v>
      </c>
      <c r="E289" s="35">
        <f t="shared" si="56"/>
        <v>15.981137371038528</v>
      </c>
      <c r="F289" s="35">
        <f>+AVERAGE(C$283:C289)/AVERAGE(C$257:C263)*100-100</f>
        <v>1.4880159191323514</v>
      </c>
      <c r="G289" s="25">
        <f t="shared" si="57"/>
        <v>35.560918873745067</v>
      </c>
      <c r="H289" s="24">
        <f t="shared" si="60"/>
        <v>299.33305074229582</v>
      </c>
      <c r="I289" s="26">
        <f t="shared" si="58"/>
        <v>133.64616876129438</v>
      </c>
    </row>
    <row r="290" spans="1:9" hidden="1" x14ac:dyDescent="0.25">
      <c r="A290" s="43">
        <v>8</v>
      </c>
      <c r="B290" s="4"/>
      <c r="C290" s="31">
        <v>159.01840443645543</v>
      </c>
      <c r="D290" s="25">
        <f t="shared" si="59"/>
        <v>1.0085112980134454</v>
      </c>
      <c r="E290" s="35">
        <f t="shared" si="56"/>
        <v>17.15082024498993</v>
      </c>
      <c r="F290" s="35">
        <f>+AVERAGE(C$283:C290)/AVERAGE(C$257:C264)*100-100</f>
        <v>4.787658852758355</v>
      </c>
      <c r="G290" s="25">
        <f t="shared" si="57"/>
        <v>31.369616688367444</v>
      </c>
      <c r="H290" s="24">
        <f t="shared" si="60"/>
        <v>302.49737095024312</v>
      </c>
      <c r="I290" s="26">
        <f t="shared" si="58"/>
        <v>134.00329450166066</v>
      </c>
    </row>
    <row r="291" spans="1:9" hidden="1" x14ac:dyDescent="0.25">
      <c r="A291" s="43">
        <v>9</v>
      </c>
      <c r="B291" s="4"/>
      <c r="C291" s="31">
        <v>164.20977880147299</v>
      </c>
      <c r="D291" s="25">
        <f t="shared" si="59"/>
        <v>3.2646374382985641</v>
      </c>
      <c r="E291" s="35">
        <f t="shared" si="56"/>
        <v>20.97536978198174</v>
      </c>
      <c r="F291" s="35">
        <f>+AVERAGE(C$283:C291)/AVERAGE(C$257:C265)*100-100</f>
        <v>7.589044765246868</v>
      </c>
      <c r="G291" s="25">
        <f t="shared" si="57"/>
        <v>32.337368670741853</v>
      </c>
      <c r="H291" s="24">
        <f t="shared" si="60"/>
        <v>305.84116832822582</v>
      </c>
      <c r="I291" s="26">
        <f t="shared" si="58"/>
        <v>133.99184586968116</v>
      </c>
    </row>
    <row r="292" spans="1:9" hidden="1" x14ac:dyDescent="0.25">
      <c r="A292" s="43">
        <v>10</v>
      </c>
      <c r="B292" s="4"/>
      <c r="C292" s="31">
        <v>155.42504155351227</v>
      </c>
      <c r="D292" s="25">
        <f t="shared" si="59"/>
        <v>-5.3497040871002639</v>
      </c>
      <c r="E292" s="35">
        <f t="shared" si="56"/>
        <v>14.503545480370377</v>
      </c>
      <c r="F292" s="35">
        <f>+AVERAGE(C$283:C292)/AVERAGE(C$257:C266)*100-100</f>
        <v>8.9815902902745393</v>
      </c>
      <c r="G292" s="25">
        <f t="shared" si="57"/>
        <v>22.359446477068985</v>
      </c>
      <c r="H292" s="24">
        <f t="shared" si="60"/>
        <v>308.2079777558788</v>
      </c>
      <c r="I292" s="26">
        <f t="shared" si="58"/>
        <v>132.53812095194024</v>
      </c>
    </row>
    <row r="293" spans="1:9" hidden="1" x14ac:dyDescent="0.25">
      <c r="A293" s="43">
        <v>11</v>
      </c>
      <c r="B293" s="4"/>
      <c r="C293" s="31">
        <v>153.1862044443202</v>
      </c>
      <c r="D293" s="25">
        <f t="shared" si="59"/>
        <v>-1.4404610008878507</v>
      </c>
      <c r="E293" s="35">
        <f t="shared" si="56"/>
        <v>12.854166563091781</v>
      </c>
      <c r="F293" s="35">
        <f>+AVERAGE(C$283:C293)/AVERAGE(C$257:C267)*100-100</f>
        <v>9.5417574019275264</v>
      </c>
      <c r="G293" s="25">
        <f t="shared" si="57"/>
        <v>15.218326214748942</v>
      </c>
      <c r="H293" s="24">
        <f t="shared" si="60"/>
        <v>309.89407934190007</v>
      </c>
      <c r="I293" s="26">
        <f t="shared" si="58"/>
        <v>131.45550958011682</v>
      </c>
    </row>
    <row r="294" spans="1:9" hidden="1" x14ac:dyDescent="0.25">
      <c r="A294" s="43">
        <v>12</v>
      </c>
      <c r="B294" s="4"/>
      <c r="C294" s="31">
        <v>154.85600136383448</v>
      </c>
      <c r="D294" s="25">
        <f t="shared" si="59"/>
        <v>1.0900439276313705</v>
      </c>
      <c r="E294" s="35">
        <f t="shared" si="56"/>
        <v>14.084326552791751</v>
      </c>
      <c r="F294" s="35">
        <f>+AVERAGE(C$283:C294)/AVERAGE(C$257:C268)*100-100</f>
        <v>9.9233174392570049</v>
      </c>
      <c r="G294" s="25">
        <f t="shared" si="57"/>
        <v>14.084326552791751</v>
      </c>
      <c r="H294" s="24">
        <f t="shared" si="60"/>
        <v>311.48723018462232</v>
      </c>
      <c r="I294" s="26">
        <f t="shared" si="58"/>
        <v>131.30273632216972</v>
      </c>
    </row>
    <row r="295" spans="1:9" hidden="1" x14ac:dyDescent="0.25">
      <c r="A295" s="23" t="s">
        <v>31</v>
      </c>
      <c r="B295" s="4"/>
      <c r="C295" s="24">
        <f>+AVERAGE(C283:C294)</f>
        <v>148.02985138130154</v>
      </c>
      <c r="D295" s="25"/>
      <c r="E295" s="35"/>
      <c r="F295" s="35"/>
      <c r="G295" s="25">
        <f t="shared" si="57"/>
        <v>9.9233174392570049</v>
      </c>
      <c r="H295" s="24"/>
      <c r="I295" s="26"/>
    </row>
    <row r="296" spans="1:9" hidden="1" x14ac:dyDescent="0.25">
      <c r="A296" s="42"/>
      <c r="B296" s="4"/>
      <c r="C296" s="31"/>
      <c r="D296" s="25"/>
      <c r="E296" s="35"/>
      <c r="F296" s="35"/>
      <c r="G296" s="25"/>
      <c r="H296" s="24"/>
      <c r="I296" s="26"/>
    </row>
    <row r="297" spans="1:9" hidden="1" x14ac:dyDescent="0.25">
      <c r="A297" s="38">
        <v>2004</v>
      </c>
      <c r="B297" s="4"/>
      <c r="C297" s="31"/>
      <c r="D297" s="25"/>
      <c r="E297" s="35"/>
      <c r="F297" s="35"/>
      <c r="G297" s="25"/>
      <c r="H297" s="24"/>
      <c r="I297" s="26"/>
    </row>
    <row r="298" spans="1:9" hidden="1" x14ac:dyDescent="0.25">
      <c r="A298" s="43">
        <v>1</v>
      </c>
      <c r="B298" s="4"/>
      <c r="C298" s="31">
        <v>162.50325841007964</v>
      </c>
      <c r="D298" s="25">
        <f>+C298/C294*100-100</f>
        <v>4.9383020218105145</v>
      </c>
      <c r="E298" s="35">
        <f t="shared" ref="E298:E309" si="61">+C298/$C$294*100-100</f>
        <v>4.9383020218105145</v>
      </c>
      <c r="F298" s="35">
        <f>+AVERAGE(C$298:C298)/AVERAGE(C$283:C283)*100-100</f>
        <v>26.064644368642888</v>
      </c>
      <c r="G298" s="25">
        <f t="shared" ref="G298:G307" si="62">+C298/C283*100-100</f>
        <v>26.064644368642888</v>
      </c>
      <c r="H298" s="24">
        <f t="shared" ref="H298:H305" si="63">((SUM(C284:C298)-C$295)/12)</f>
        <v>150.82973080058485</v>
      </c>
      <c r="I298" s="26">
        <f t="shared" ref="I298:I305" si="64">+H298/H283*100-100</f>
        <v>12.886375067354663</v>
      </c>
    </row>
    <row r="299" spans="1:9" hidden="1" x14ac:dyDescent="0.25">
      <c r="A299" s="43">
        <v>2</v>
      </c>
      <c r="B299" s="4"/>
      <c r="C299" s="31">
        <v>165.89020052569143</v>
      </c>
      <c r="D299" s="25">
        <f t="shared" ref="D299:D309" si="65">+C299/C298*100-100</f>
        <v>2.0842302786721945</v>
      </c>
      <c r="E299" s="35">
        <f t="shared" si="61"/>
        <v>7.1254578864735691</v>
      </c>
      <c r="F299" s="35">
        <f>+AVERAGE(C$298:C299)/AVERAGE(C$283:C284)*100-100</f>
        <v>25.799747997806506</v>
      </c>
      <c r="G299" s="25">
        <f t="shared" si="62"/>
        <v>25.541337116765561</v>
      </c>
      <c r="H299" s="24">
        <f>((SUM(C285:C299)-C$295)/12)</f>
        <v>153.64225563191698</v>
      </c>
      <c r="I299" s="26">
        <f t="shared" si="64"/>
        <v>15.936131572541342</v>
      </c>
    </row>
    <row r="300" spans="1:9" hidden="1" x14ac:dyDescent="0.25">
      <c r="A300" s="43">
        <v>3</v>
      </c>
      <c r="B300" s="4"/>
      <c r="C300" s="31">
        <v>170.06986842258436</v>
      </c>
      <c r="D300" s="25">
        <f t="shared" si="65"/>
        <v>2.519538757351512</v>
      </c>
      <c r="E300" s="35">
        <f t="shared" si="61"/>
        <v>9.8245253169135367</v>
      </c>
      <c r="F300" s="35">
        <f>+AVERAGE(C$298:C300)/AVERAGE(C$283:C285)*100-100</f>
        <v>26.686775325844692</v>
      </c>
      <c r="G300" s="25">
        <f t="shared" si="62"/>
        <v>28.435450990810409</v>
      </c>
      <c r="H300" s="24">
        <f t="shared" si="63"/>
        <v>156.78002728506831</v>
      </c>
      <c r="I300" s="26">
        <f t="shared" si="64"/>
        <v>-46.779168252930759</v>
      </c>
    </row>
    <row r="301" spans="1:9" hidden="1" x14ac:dyDescent="0.25">
      <c r="A301" s="43">
        <v>4</v>
      </c>
      <c r="B301" s="4"/>
      <c r="C301" s="31">
        <v>167.84077186573475</v>
      </c>
      <c r="D301" s="25">
        <f t="shared" si="65"/>
        <v>-1.3106945854222829</v>
      </c>
      <c r="E301" s="35">
        <f t="shared" si="61"/>
        <v>8.3850612101190194</v>
      </c>
      <c r="F301" s="35">
        <f>+AVERAGE(C$298:C301)/AVERAGE(C$283:C286)*100-100</f>
        <v>25.344662180627139</v>
      </c>
      <c r="G301" s="25">
        <f t="shared" si="62"/>
        <v>21.52129522693798</v>
      </c>
      <c r="H301" s="24">
        <f t="shared" si="63"/>
        <v>159.25706282281365</v>
      </c>
      <c r="I301" s="26">
        <f t="shared" si="64"/>
        <v>-45.709697418778063</v>
      </c>
    </row>
    <row r="302" spans="1:9" hidden="1" x14ac:dyDescent="0.25">
      <c r="A302" s="43">
        <v>5</v>
      </c>
      <c r="B302" s="4"/>
      <c r="C302" s="31">
        <v>150.65658633303633</v>
      </c>
      <c r="D302" s="25">
        <f t="shared" si="65"/>
        <v>-10.238385668557953</v>
      </c>
      <c r="E302" s="35">
        <f t="shared" si="61"/>
        <v>-2.7118193636755592</v>
      </c>
      <c r="F302" s="35">
        <f>+AVERAGE(C$298:C302)/AVERAGE(C$283:C287)*100-100</f>
        <v>20.264452831383522</v>
      </c>
      <c r="G302" s="25">
        <f t="shared" si="62"/>
        <v>1.9838136814466623</v>
      </c>
      <c r="H302" s="24">
        <f t="shared" si="63"/>
        <v>159.50128016997445</v>
      </c>
      <c r="I302" s="26">
        <f t="shared" si="64"/>
        <v>-45.704190428819722</v>
      </c>
    </row>
    <row r="303" spans="1:9" hidden="1" x14ac:dyDescent="0.25">
      <c r="A303" s="43">
        <v>6</v>
      </c>
      <c r="B303" s="4"/>
      <c r="C303" s="31">
        <v>150.794908176658</v>
      </c>
      <c r="D303" s="25">
        <f t="shared" si="65"/>
        <v>9.1812676092303036E-2</v>
      </c>
      <c r="E303" s="35">
        <f t="shared" si="61"/>
        <v>-2.6224964815118312</v>
      </c>
      <c r="F303" s="35">
        <f>+AVERAGE(C$298:C303)/AVERAGE(C$283:C288)*100-100</f>
        <v>16.28434036436866</v>
      </c>
      <c r="G303" s="25">
        <f t="shared" si="62"/>
        <v>-1.3951872797510987</v>
      </c>
      <c r="H303" s="24">
        <f t="shared" si="63"/>
        <v>159.32347686611325</v>
      </c>
      <c r="I303" s="26">
        <f t="shared" si="64"/>
        <v>-46.154774730215387</v>
      </c>
    </row>
    <row r="304" spans="1:9" hidden="1" x14ac:dyDescent="0.25">
      <c r="A304" s="43">
        <v>7</v>
      </c>
      <c r="B304" s="4"/>
      <c r="C304" s="31">
        <v>154.59976900922382</v>
      </c>
      <c r="D304" s="25">
        <f t="shared" si="65"/>
        <v>2.5232024599321221</v>
      </c>
      <c r="E304" s="35">
        <f t="shared" si="61"/>
        <v>-0.16546491731284618</v>
      </c>
      <c r="F304" s="35">
        <f>+AVERAGE(C$298:C304)/AVERAGE(C$283:C289)*100-100</f>
        <v>13.407857570002619</v>
      </c>
      <c r="G304" s="25">
        <f t="shared" si="62"/>
        <v>-1.7982065033318548</v>
      </c>
      <c r="H304" s="24">
        <f t="shared" si="63"/>
        <v>159.08756611188363</v>
      </c>
      <c r="I304" s="26">
        <f t="shared" si="64"/>
        <v>-46.852656023992964</v>
      </c>
    </row>
    <row r="305" spans="1:9" hidden="1" x14ac:dyDescent="0.25">
      <c r="A305" s="43">
        <v>8</v>
      </c>
      <c r="B305" s="4"/>
      <c r="C305" s="31">
        <v>153.71797640615111</v>
      </c>
      <c r="D305" s="25">
        <f t="shared" si="65"/>
        <v>-0.57037122935163609</v>
      </c>
      <c r="E305" s="35">
        <f t="shared" si="61"/>
        <v>-0.73489238238147436</v>
      </c>
      <c r="F305" s="35">
        <f>+AVERAGE(C$298:C305)/AVERAGE(C$283:C290)*100-100</f>
        <v>11.090296402514937</v>
      </c>
      <c r="G305" s="25">
        <f t="shared" si="62"/>
        <v>-3.3332167110394977</v>
      </c>
      <c r="H305" s="24">
        <f t="shared" si="63"/>
        <v>158.64586377602498</v>
      </c>
      <c r="I305" s="26">
        <f t="shared" si="64"/>
        <v>-47.55463054846841</v>
      </c>
    </row>
    <row r="306" spans="1:9" hidden="1" x14ac:dyDescent="0.25">
      <c r="A306" s="43">
        <v>9</v>
      </c>
      <c r="B306" s="4"/>
      <c r="C306" s="31">
        <v>151.87231895750367</v>
      </c>
      <c r="D306" s="25">
        <f t="shared" si="65"/>
        <v>-1.2006776902727836</v>
      </c>
      <c r="E306" s="35">
        <f t="shared" si="61"/>
        <v>-1.9267463837714871</v>
      </c>
      <c r="F306" s="35">
        <f>+AVERAGE(C$298:C306)/AVERAGE(C$283:C291)*100-100</f>
        <v>8.7634610634572709</v>
      </c>
      <c r="G306" s="25">
        <f t="shared" si="62"/>
        <v>-7.513230901361311</v>
      </c>
      <c r="H306" s="24">
        <f>((SUM(C292:C306)-C$295)/12)</f>
        <v>157.61774212236085</v>
      </c>
      <c r="I306" s="26">
        <f>+H306/H291*100-100</f>
        <v>-48.464183882136169</v>
      </c>
    </row>
    <row r="307" spans="1:9" hidden="1" x14ac:dyDescent="0.25">
      <c r="A307" s="43">
        <v>10</v>
      </c>
      <c r="B307" s="4"/>
      <c r="C307" s="31">
        <v>153.0332811642856</v>
      </c>
      <c r="D307" s="25">
        <f t="shared" si="65"/>
        <v>0.76443305452312416</v>
      </c>
      <c r="E307" s="35">
        <f t="shared" si="61"/>
        <v>-1.1770420154827548</v>
      </c>
      <c r="F307" s="35">
        <f>+AVERAGE(C$298:C307)/AVERAGE(C$283:C292)*100-100</f>
        <v>7.6729346869001347</v>
      </c>
      <c r="G307" s="25">
        <f t="shared" si="62"/>
        <v>-1.5388513751197479</v>
      </c>
      <c r="H307" s="24">
        <f>((SUM(C293:C307)-C$295)/12)</f>
        <v>157.41842875659196</v>
      </c>
      <c r="I307" s="26">
        <f>+H307/H292*100-100</f>
        <v>-48.924609316479852</v>
      </c>
    </row>
    <row r="308" spans="1:9" hidden="1" x14ac:dyDescent="0.25">
      <c r="A308" s="43">
        <v>11</v>
      </c>
      <c r="B308" s="4"/>
      <c r="C308" s="31">
        <v>156.32913777794727</v>
      </c>
      <c r="D308" s="25">
        <f t="shared" si="65"/>
        <v>2.1536861711299622</v>
      </c>
      <c r="E308" s="35">
        <f t="shared" si="61"/>
        <v>0.95129436453137828</v>
      </c>
      <c r="F308" s="35">
        <f>+AVERAGE(C$298:C308)/AVERAGE(C$283:C293)*100-100</f>
        <v>7.1418873653519341</v>
      </c>
      <c r="G308" s="25">
        <f>+C308/C293*100-100</f>
        <v>2.0517078186172171</v>
      </c>
      <c r="H308" s="24">
        <f>((SUM(C294:C308)-C$295)/12)</f>
        <v>157.68033986772755</v>
      </c>
      <c r="I308" s="26">
        <f>+H308/H293*100-100</f>
        <v>-49.117988893953047</v>
      </c>
    </row>
    <row r="309" spans="1:9" hidden="1" x14ac:dyDescent="0.25">
      <c r="A309" s="43">
        <v>12</v>
      </c>
      <c r="B309" s="4"/>
      <c r="C309" s="31">
        <v>159.9635502440176</v>
      </c>
      <c r="D309" s="25">
        <f t="shared" si="65"/>
        <v>2.3248464859012614</v>
      </c>
      <c r="E309" s="35">
        <f t="shared" si="61"/>
        <v>3.2982569840370104</v>
      </c>
      <c r="F309" s="35">
        <f>+AVERAGE(C$298:C309)/AVERAGE(C$283:C294)*100-100</f>
        <v>6.8068146159385776</v>
      </c>
      <c r="G309" s="25">
        <f>+C309/C294*100-100</f>
        <v>3.2982569840370104</v>
      </c>
      <c r="H309" s="24">
        <f>((SUM(C295:C309)-C$295)/12)</f>
        <v>158.10596894107616</v>
      </c>
      <c r="I309" s="26">
        <f>+H309/H294*100-100</f>
        <v>-49.241588861487259</v>
      </c>
    </row>
    <row r="310" spans="1:9" hidden="1" x14ac:dyDescent="0.25">
      <c r="A310" s="23" t="s">
        <v>31</v>
      </c>
      <c r="B310" s="4"/>
      <c r="C310" s="24">
        <f>+AVERAGE(C298:C309)</f>
        <v>158.10596894107613</v>
      </c>
      <c r="D310" s="25"/>
      <c r="E310" s="35"/>
      <c r="F310" s="35"/>
      <c r="G310" s="25">
        <f>+C310/C295*100-100</f>
        <v>6.8068146159385776</v>
      </c>
      <c r="H310" s="24"/>
      <c r="I310" s="26"/>
    </row>
    <row r="311" spans="1:9" hidden="1" x14ac:dyDescent="0.25">
      <c r="A311" s="34"/>
      <c r="B311" s="4"/>
      <c r="C311" s="31"/>
      <c r="D311" s="25"/>
      <c r="E311" s="35"/>
      <c r="F311" s="35"/>
      <c r="G311" s="25"/>
      <c r="H311" s="24"/>
      <c r="I311" s="26"/>
    </row>
    <row r="312" spans="1:9" hidden="1" x14ac:dyDescent="0.25">
      <c r="A312" s="38">
        <v>2005</v>
      </c>
      <c r="B312" s="4"/>
      <c r="C312" s="31"/>
      <c r="D312" s="25"/>
      <c r="E312" s="35"/>
      <c r="F312" s="35"/>
      <c r="G312" s="25"/>
      <c r="H312" s="24"/>
      <c r="I312" s="26"/>
    </row>
    <row r="313" spans="1:9" hidden="1" x14ac:dyDescent="0.25">
      <c r="A313" s="43">
        <v>1</v>
      </c>
      <c r="B313" s="4"/>
      <c r="C313" s="31">
        <v>167.84700505607955</v>
      </c>
      <c r="D313" s="25">
        <f>+C313/C309*100-100</f>
        <v>4.9282819742598036</v>
      </c>
      <c r="E313" s="35">
        <f t="shared" ref="E313:E322" si="66">+C313/$C$309*100-100</f>
        <v>4.9282819742598036</v>
      </c>
      <c r="F313" s="35">
        <f>+AVERAGE(C$313:C313)/AVERAGE(C$298:C298)*100-100</f>
        <v>3.2883935364021397</v>
      </c>
      <c r="G313" s="25">
        <f t="shared" ref="G313:G319" si="67">+C313/C298*100-100</f>
        <v>3.2883935364021397</v>
      </c>
      <c r="H313" s="24">
        <f>((SUM(C299:C313)-C$310)/12)</f>
        <v>158.55128116157613</v>
      </c>
      <c r="I313" s="26">
        <f>+H313/H298*100-100</f>
        <v>5.1193821801618782</v>
      </c>
    </row>
    <row r="314" spans="1:9" hidden="1" x14ac:dyDescent="0.25">
      <c r="A314" s="43">
        <v>2</v>
      </c>
      <c r="B314" s="4"/>
      <c r="C314" s="31">
        <v>173.5569166216014</v>
      </c>
      <c r="D314" s="25">
        <f t="shared" ref="D314:D322" si="68">+C314/C313*100-100</f>
        <v>3.401854899713058</v>
      </c>
      <c r="E314" s="35">
        <f t="shared" si="66"/>
        <v>8.4977898757858839</v>
      </c>
      <c r="F314" s="35">
        <f>+AVERAGE(C$313:C314)/AVERAGE(C$298:C299)*100-100</f>
        <v>3.961851976002535</v>
      </c>
      <c r="G314" s="25">
        <f t="shared" si="67"/>
        <v>4.6215605693493984</v>
      </c>
      <c r="H314" s="24">
        <f t="shared" ref="H314:H324" si="69">((SUM(C300:C314)-C$310)/12)</f>
        <v>159.19017416956862</v>
      </c>
      <c r="I314" s="26">
        <f t="shared" ref="I314:I321" si="70">+H314/H299*100-100</f>
        <v>3.6109327572896746</v>
      </c>
    </row>
    <row r="315" spans="1:9" hidden="1" x14ac:dyDescent="0.25">
      <c r="A315" s="43">
        <v>3</v>
      </c>
      <c r="B315" s="4"/>
      <c r="C315" s="31">
        <v>171.83463783987995</v>
      </c>
      <c r="D315" s="25">
        <f t="shared" si="68"/>
        <v>-0.99234234811653721</v>
      </c>
      <c r="E315" s="35">
        <f t="shared" si="66"/>
        <v>7.4211203600779783</v>
      </c>
      <c r="F315" s="35">
        <f>+AVERAGE(C$313:C315)/AVERAGE(C$298:C300)*100-100</f>
        <v>2.9641563076481532</v>
      </c>
      <c r="G315" s="25">
        <f t="shared" si="67"/>
        <v>1.0376731831828891</v>
      </c>
      <c r="H315" s="24">
        <f t="shared" si="69"/>
        <v>159.3372382876766</v>
      </c>
      <c r="I315" s="26">
        <f t="shared" si="70"/>
        <v>1.6310821262701864</v>
      </c>
    </row>
    <row r="316" spans="1:9" hidden="1" x14ac:dyDescent="0.25">
      <c r="A316" s="43">
        <v>4</v>
      </c>
      <c r="B316" s="4"/>
      <c r="C316" s="31">
        <v>167.93765685054856</v>
      </c>
      <c r="D316" s="25">
        <f t="shared" si="68"/>
        <v>-2.267866966939863</v>
      </c>
      <c r="E316" s="35">
        <f t="shared" si="66"/>
        <v>4.9849522559150614</v>
      </c>
      <c r="F316" s="35">
        <f>+AVERAGE(C$313:C316)/AVERAGE(C$298:C301)*100-100</f>
        <v>2.2320314645126729</v>
      </c>
      <c r="G316" s="25">
        <f t="shared" si="67"/>
        <v>5.7724344172655151E-2</v>
      </c>
      <c r="H316" s="24">
        <f t="shared" si="69"/>
        <v>159.34531203641106</v>
      </c>
      <c r="I316" s="26">
        <f t="shared" si="70"/>
        <v>5.5413061143539721E-2</v>
      </c>
    </row>
    <row r="317" spans="1:9" hidden="1" x14ac:dyDescent="0.25">
      <c r="A317" s="43">
        <v>5</v>
      </c>
      <c r="B317" s="4"/>
      <c r="C317" s="31">
        <v>169.42773178592296</v>
      </c>
      <c r="D317" s="25">
        <f t="shared" si="68"/>
        <v>0.88727862667539625</v>
      </c>
      <c r="E317" s="35">
        <f t="shared" si="66"/>
        <v>5.9164612985071585</v>
      </c>
      <c r="F317" s="35">
        <f>+AVERAGE(C$313:C317)/AVERAGE(C$298:C302)*100-100</f>
        <v>4.1181005636719163</v>
      </c>
      <c r="G317" s="25">
        <f t="shared" si="67"/>
        <v>12.459558463240199</v>
      </c>
      <c r="H317" s="24">
        <f t="shared" si="69"/>
        <v>160.90957415748497</v>
      </c>
      <c r="I317" s="26">
        <f t="shared" si="70"/>
        <v>0.88293585230773886</v>
      </c>
    </row>
    <row r="318" spans="1:9" hidden="1" x14ac:dyDescent="0.25">
      <c r="A318" s="43">
        <v>6</v>
      </c>
      <c r="B318" s="4"/>
      <c r="C318" s="31">
        <v>175.1716962706443</v>
      </c>
      <c r="D318" s="25">
        <f t="shared" si="68"/>
        <v>3.3902150634814774</v>
      </c>
      <c r="E318" s="35">
        <f t="shared" si="66"/>
        <v>9.5072571241556716</v>
      </c>
      <c r="F318" s="35">
        <f>+AVERAGE(C$313:C318)/AVERAGE(C$298:C303)*100-100</f>
        <v>5.9953206229518941</v>
      </c>
      <c r="G318" s="25">
        <f t="shared" si="67"/>
        <v>16.165524677682484</v>
      </c>
      <c r="H318" s="24">
        <f t="shared" si="69"/>
        <v>162.94097316531716</v>
      </c>
      <c r="I318" s="26">
        <f t="shared" si="70"/>
        <v>2.2705356237259622</v>
      </c>
    </row>
    <row r="319" spans="1:9" hidden="1" x14ac:dyDescent="0.25">
      <c r="A319" s="43">
        <v>7</v>
      </c>
      <c r="B319" s="4"/>
      <c r="C319" s="31">
        <v>177.69581917355038</v>
      </c>
      <c r="D319" s="25">
        <f t="shared" si="68"/>
        <v>1.4409422050730427</v>
      </c>
      <c r="E319" s="35">
        <f t="shared" si="66"/>
        <v>11.085193409675483</v>
      </c>
      <c r="F319" s="35">
        <f>+AVERAGE(C$313:C319)/AVERAGE(C$298:C304)*100-100</f>
        <v>7.2273099543956647</v>
      </c>
      <c r="G319" s="25">
        <f t="shared" si="67"/>
        <v>14.939252698979516</v>
      </c>
      <c r="H319" s="24">
        <f t="shared" si="69"/>
        <v>164.86564401234438</v>
      </c>
      <c r="I319" s="26">
        <f t="shared" si="70"/>
        <v>3.6320109997767673</v>
      </c>
    </row>
    <row r="320" spans="1:9" hidden="1" x14ac:dyDescent="0.25">
      <c r="A320" s="43">
        <v>8</v>
      </c>
      <c r="B320" s="4"/>
      <c r="C320" s="31">
        <v>175.98175004887307</v>
      </c>
      <c r="D320" s="25">
        <f t="shared" si="68"/>
        <v>-0.96460858372994096</v>
      </c>
      <c r="E320" s="35">
        <f t="shared" si="66"/>
        <v>10.013656098792751</v>
      </c>
      <c r="F320" s="35">
        <f>+AVERAGE(C$313:C320)/AVERAGE(C$298:C305)*100-100</f>
        <v>8.1014054072214208</v>
      </c>
      <c r="G320" s="25">
        <f>+C320/C305*100-100</f>
        <v>14.483519861006357</v>
      </c>
      <c r="H320" s="24">
        <f t="shared" si="69"/>
        <v>166.72095848257121</v>
      </c>
      <c r="I320" s="26">
        <f t="shared" si="70"/>
        <v>5.09001275819368</v>
      </c>
    </row>
    <row r="321" spans="1:9" hidden="1" x14ac:dyDescent="0.25">
      <c r="A321" s="43">
        <v>9</v>
      </c>
      <c r="B321" s="4"/>
      <c r="C321" s="31">
        <v>176.51819002937793</v>
      </c>
      <c r="D321" s="25">
        <f t="shared" si="68"/>
        <v>0.30482705187094439</v>
      </c>
      <c r="E321" s="35">
        <f t="shared" si="66"/>
        <v>10.349007483334134</v>
      </c>
      <c r="F321" s="35">
        <f>+AVERAGE(C$313:C321)/AVERAGE(C$298:C306)*100-100</f>
        <v>8.9657295320023849</v>
      </c>
      <c r="G321" s="25">
        <f>+C321/C306*100-100</f>
        <v>16.228020511605251</v>
      </c>
      <c r="H321" s="24">
        <f t="shared" si="69"/>
        <v>168.77478107189407</v>
      </c>
      <c r="I321" s="26">
        <f t="shared" si="70"/>
        <v>7.0785425544745095</v>
      </c>
    </row>
    <row r="322" spans="1:9" hidden="1" x14ac:dyDescent="0.25">
      <c r="A322" s="43">
        <v>10</v>
      </c>
      <c r="B322" s="4"/>
      <c r="C322" s="31">
        <v>178.27858889644125</v>
      </c>
      <c r="D322" s="25">
        <f t="shared" si="68"/>
        <v>0.9972903454144415</v>
      </c>
      <c r="E322" s="35">
        <f t="shared" si="66"/>
        <v>11.449507481226078</v>
      </c>
      <c r="F322" s="35">
        <f>+AVERAGE(C$313:C322)/AVERAGE(C$298:C307)*100-100</f>
        <v>9.6946929206185359</v>
      </c>
      <c r="G322" s="25">
        <f>+C322/C307*100-100</f>
        <v>16.496612723773524</v>
      </c>
      <c r="H322" s="24">
        <f t="shared" si="69"/>
        <v>170.87855671624035</v>
      </c>
      <c r="I322" s="26">
        <f>+H322/H307*100-100</f>
        <v>8.5505414238768083</v>
      </c>
    </row>
    <row r="323" spans="1:9" hidden="1" x14ac:dyDescent="0.25">
      <c r="A323" s="43">
        <v>11</v>
      </c>
      <c r="B323" s="4"/>
      <c r="C323" s="31">
        <v>184.02517186267872</v>
      </c>
      <c r="D323" s="25">
        <f>+C323/C322*100-100</f>
        <v>3.2233724766441441</v>
      </c>
      <c r="E323" s="35">
        <f>+C323/$C$309*100-100</f>
        <v>15.041940230731399</v>
      </c>
      <c r="F323" s="35">
        <f>+AVERAGE(C$313:C323)/AVERAGE(C$298:C308)*100-100</f>
        <v>10.416522537217702</v>
      </c>
      <c r="G323" s="25">
        <f>+C323/C308*100-100</f>
        <v>17.716488735498189</v>
      </c>
      <c r="H323" s="24">
        <f t="shared" si="69"/>
        <v>173.18655955663462</v>
      </c>
      <c r="I323" s="26">
        <f>+H323/H308*100-100</f>
        <v>9.833958819415713</v>
      </c>
    </row>
    <row r="324" spans="1:9" hidden="1" x14ac:dyDescent="0.25">
      <c r="A324" s="43">
        <v>12</v>
      </c>
      <c r="B324" s="4"/>
      <c r="C324" s="31">
        <v>184.56987608809231</v>
      </c>
      <c r="D324" s="25">
        <f>+C324/C323*100-100</f>
        <v>0.29599441201449395</v>
      </c>
      <c r="E324" s="35">
        <f>+C324/$C$309*100-100</f>
        <v>15.382457945287413</v>
      </c>
      <c r="F324" s="35">
        <f>+AVERAGE(C$313:C324)/AVERAGE(C$298:C309)*100-100</f>
        <v>10.835212537494982</v>
      </c>
      <c r="G324" s="25">
        <f>+C324/C309*100-100</f>
        <v>15.382457945287413</v>
      </c>
      <c r="H324" s="24">
        <f t="shared" si="69"/>
        <v>175.23708671030752</v>
      </c>
      <c r="I324" s="26">
        <f>+H324/H309*100-100</f>
        <v>10.835212537494954</v>
      </c>
    </row>
    <row r="325" spans="1:9" hidden="1" x14ac:dyDescent="0.25">
      <c r="A325" s="23" t="s">
        <v>31</v>
      </c>
      <c r="B325" s="4"/>
      <c r="C325" s="24">
        <v>179.57158516308004</v>
      </c>
      <c r="D325" s="25"/>
      <c r="E325" s="35"/>
      <c r="F325" s="35"/>
      <c r="G325" s="25"/>
      <c r="H325" s="24"/>
      <c r="I325" s="26"/>
    </row>
    <row r="326" spans="1:9" hidden="1" x14ac:dyDescent="0.25">
      <c r="A326" s="23"/>
      <c r="B326" s="4"/>
      <c r="C326" s="24"/>
      <c r="D326" s="25"/>
      <c r="E326" s="35"/>
      <c r="F326" s="35"/>
      <c r="G326" s="25"/>
      <c r="H326" s="24"/>
      <c r="I326" s="26"/>
    </row>
    <row r="327" spans="1:9" hidden="1" x14ac:dyDescent="0.25">
      <c r="A327" s="38">
        <v>2006</v>
      </c>
      <c r="B327" s="4"/>
      <c r="C327" s="24"/>
      <c r="D327" s="25"/>
      <c r="E327" s="35"/>
      <c r="F327" s="35"/>
      <c r="G327" s="25"/>
      <c r="H327" s="24"/>
      <c r="I327" s="26"/>
    </row>
    <row r="328" spans="1:9" hidden="1" x14ac:dyDescent="0.25">
      <c r="A328" s="43">
        <v>1</v>
      </c>
      <c r="B328" s="4"/>
      <c r="C328" s="31">
        <v>186.24693551773197</v>
      </c>
      <c r="D328" s="25">
        <f>+C328/C324*100-100</f>
        <v>0.90863117274848548</v>
      </c>
      <c r="E328" s="25">
        <f t="shared" ref="E328:E339" si="71">+C328/$C$324*100-100</f>
        <v>0.90863117274848548</v>
      </c>
      <c r="F328" s="35">
        <f>+AVERAGE(C$328:C328)/AVERAGE(C$313:C313)*100-100</f>
        <v>10.962322774543878</v>
      </c>
      <c r="G328" s="25">
        <f>+C328/C313*100-100</f>
        <v>10.962322774543878</v>
      </c>
      <c r="H328" s="24">
        <f t="shared" ref="H328:H339" si="72">((SUM(C314:C328)-C$325)/12)</f>
        <v>176.77041424877856</v>
      </c>
      <c r="I328" s="26">
        <f t="shared" ref="I328:I334" si="73">+H328/H313*100-100</f>
        <v>11.491003386239257</v>
      </c>
    </row>
    <row r="329" spans="1:9" hidden="1" x14ac:dyDescent="0.25">
      <c r="A329" s="43">
        <v>2</v>
      </c>
      <c r="B329" s="4"/>
      <c r="C329" s="31">
        <v>189.61455836138123</v>
      </c>
      <c r="D329" s="25">
        <f t="shared" ref="D329:D335" si="74">+C329/C328*100-100</f>
        <v>1.8081493981567434</v>
      </c>
      <c r="E329" s="25">
        <f t="shared" si="71"/>
        <v>2.7332099799867393</v>
      </c>
      <c r="F329" s="35">
        <f>+AVERAGE(C$328:C329)/AVERAGE(C$313:C314)*100-100</f>
        <v>10.092904625144755</v>
      </c>
      <c r="G329" s="25">
        <f t="shared" ref="G329:G339" si="75">+C329/C314*100-100</f>
        <v>9.2520897768595347</v>
      </c>
      <c r="H329" s="24">
        <f t="shared" si="72"/>
        <v>178.10855106042686</v>
      </c>
      <c r="I329" s="26">
        <f t="shared" si="73"/>
        <v>11.88413605899224</v>
      </c>
    </row>
    <row r="330" spans="1:9" hidden="1" x14ac:dyDescent="0.25">
      <c r="A330" s="43">
        <v>3</v>
      </c>
      <c r="B330" s="4"/>
      <c r="C330" s="31">
        <v>187.21730391615424</v>
      </c>
      <c r="D330" s="25">
        <f t="shared" si="74"/>
        <v>-1.2642776303379293</v>
      </c>
      <c r="E330" s="25">
        <f t="shared" si="71"/>
        <v>1.4343769872816807</v>
      </c>
      <c r="F330" s="35">
        <f>+AVERAGE(C$328:C330)/AVERAGE(C$313:C315)*100-100</f>
        <v>9.7109302006762164</v>
      </c>
      <c r="G330" s="25">
        <f t="shared" si="75"/>
        <v>8.9520170494427731</v>
      </c>
      <c r="H330" s="24">
        <f t="shared" si="72"/>
        <v>179.39043990011638</v>
      </c>
      <c r="I330" s="26">
        <f t="shared" si="73"/>
        <v>12.585382944967691</v>
      </c>
    </row>
    <row r="331" spans="1:9" hidden="1" x14ac:dyDescent="0.25">
      <c r="A331" s="43">
        <v>4</v>
      </c>
      <c r="B331" s="4"/>
      <c r="C331" s="31">
        <v>185.90378996145205</v>
      </c>
      <c r="D331" s="25">
        <f t="shared" si="74"/>
        <v>-0.70159858476033321</v>
      </c>
      <c r="E331" s="25">
        <f t="shared" si="71"/>
        <v>0.72271483387847013</v>
      </c>
      <c r="F331" s="35">
        <f>+AVERAGE(C$328:C331)/AVERAGE(C$313:C316)*100-100</f>
        <v>9.9543069413285536</v>
      </c>
      <c r="G331" s="25">
        <f t="shared" si="75"/>
        <v>10.698096810349057</v>
      </c>
      <c r="H331" s="24">
        <f t="shared" si="72"/>
        <v>180.88761765935837</v>
      </c>
      <c r="I331" s="26">
        <f t="shared" si="73"/>
        <v>13.519259115715187</v>
      </c>
    </row>
    <row r="332" spans="1:9" hidden="1" x14ac:dyDescent="0.25">
      <c r="A332" s="43">
        <v>5</v>
      </c>
      <c r="B332" s="4"/>
      <c r="C332" s="31">
        <v>173.68857822173166</v>
      </c>
      <c r="D332" s="25">
        <f t="shared" si="74"/>
        <v>-6.5707168973011676</v>
      </c>
      <c r="E332" s="25">
        <f t="shared" si="71"/>
        <v>-5.8954896091316584</v>
      </c>
      <c r="F332" s="35">
        <f>+AVERAGE(C$328:C332)/AVERAGE(C$313:C317)*100-100</f>
        <v>8.4724762894432502</v>
      </c>
      <c r="G332" s="25">
        <f t="shared" si="75"/>
        <v>2.5148459410366115</v>
      </c>
      <c r="H332" s="24">
        <f t="shared" si="72"/>
        <v>181.24268819567578</v>
      </c>
      <c r="I332" s="26">
        <f t="shared" si="73"/>
        <v>12.636360604801823</v>
      </c>
    </row>
    <row r="333" spans="1:9" hidden="1" x14ac:dyDescent="0.25">
      <c r="A333" s="43">
        <v>6</v>
      </c>
      <c r="B333" s="4"/>
      <c r="C333" s="31">
        <v>154.97522862095605</v>
      </c>
      <c r="D333" s="25">
        <f t="shared" si="74"/>
        <v>-10.774081860976523</v>
      </c>
      <c r="E333" s="25">
        <f t="shared" si="71"/>
        <v>-16.034386593514967</v>
      </c>
      <c r="F333" s="35">
        <f>+AVERAGE(C$328:C333)/AVERAGE(C$313:C318)*100-100</f>
        <v>5.0567344288840985</v>
      </c>
      <c r="G333" s="25">
        <f t="shared" si="75"/>
        <v>-11.529526789809836</v>
      </c>
      <c r="H333" s="24">
        <f t="shared" si="72"/>
        <v>179.55964922486842</v>
      </c>
      <c r="I333" s="26">
        <f t="shared" si="73"/>
        <v>10.199200199136044</v>
      </c>
    </row>
    <row r="334" spans="1:9" hidden="1" x14ac:dyDescent="0.25">
      <c r="A334" s="43">
        <v>7</v>
      </c>
      <c r="B334" s="4"/>
      <c r="C334" s="31">
        <v>160.60964758690619</v>
      </c>
      <c r="D334" s="25">
        <f t="shared" si="74"/>
        <v>3.6356900493633049</v>
      </c>
      <c r="E334" s="25">
        <f t="shared" si="71"/>
        <v>-12.98165714200853</v>
      </c>
      <c r="F334" s="35">
        <f>+AVERAGE(C$328:C334)/AVERAGE(C$313:C319)*100-100</f>
        <v>2.8903534184420607</v>
      </c>
      <c r="G334" s="25">
        <f t="shared" si="75"/>
        <v>-9.6154043838007226</v>
      </c>
      <c r="H334" s="24">
        <f t="shared" si="72"/>
        <v>178.13580159264811</v>
      </c>
      <c r="I334" s="26">
        <f t="shared" si="73"/>
        <v>8.0490739352039498</v>
      </c>
    </row>
    <row r="335" spans="1:9" hidden="1" x14ac:dyDescent="0.25">
      <c r="A335" s="43">
        <v>8</v>
      </c>
      <c r="B335" s="4"/>
      <c r="C335" s="31">
        <v>168.41261870730176</v>
      </c>
      <c r="D335" s="25">
        <f t="shared" si="74"/>
        <v>4.8583452100368731</v>
      </c>
      <c r="E335" s="25">
        <f t="shared" si="71"/>
        <v>-8.7540056499138359</v>
      </c>
      <c r="F335" s="35">
        <f>+AVERAGE(C$328:C335)/AVERAGE(C$313:C320)*100-100</f>
        <v>1.9729155709863306</v>
      </c>
      <c r="G335" s="25">
        <f t="shared" si="75"/>
        <v>-4.3010888000995777</v>
      </c>
      <c r="H335" s="24">
        <f t="shared" si="72"/>
        <v>177.50504064751712</v>
      </c>
      <c r="I335" s="26">
        <f>+H335/H320*100-100</f>
        <v>6.4683422306939633</v>
      </c>
    </row>
    <row r="336" spans="1:9" hidden="1" x14ac:dyDescent="0.25">
      <c r="A336" s="43">
        <v>9</v>
      </c>
      <c r="B336" s="4"/>
      <c r="C336" s="31">
        <v>170.71149904546957</v>
      </c>
      <c r="D336" s="25">
        <f>+C336/C335*100-100</f>
        <v>1.3650285565378226</v>
      </c>
      <c r="E336" s="25">
        <f t="shared" si="71"/>
        <v>-7.5084717703382751</v>
      </c>
      <c r="F336" s="35">
        <f>+AVERAGE(C$328:C336)/AVERAGE(C$313:C321)*100-100</f>
        <v>1.375909365173527</v>
      </c>
      <c r="G336" s="25">
        <f t="shared" si="75"/>
        <v>-3.2895708838516668</v>
      </c>
      <c r="H336" s="24">
        <f t="shared" si="72"/>
        <v>177.02114973219145</v>
      </c>
      <c r="I336" s="26">
        <f>+H336/H321*100-100</f>
        <v>4.8860194680297724</v>
      </c>
    </row>
    <row r="337" spans="1:9" hidden="1" x14ac:dyDescent="0.25">
      <c r="A337" s="43">
        <v>10</v>
      </c>
      <c r="B337" s="4"/>
      <c r="C337" s="31">
        <v>173.88228330449039</v>
      </c>
      <c r="D337" s="25">
        <f>+C337/C336*100-100</f>
        <v>1.8573934835967236</v>
      </c>
      <c r="E337" s="25">
        <f t="shared" si="71"/>
        <v>-5.7905401521215225</v>
      </c>
      <c r="F337" s="35">
        <f>+AVERAGE(C$328:C337)/AVERAGE(C$313:C322)*100-100</f>
        <v>0.9809687613385023</v>
      </c>
      <c r="G337" s="25">
        <f t="shared" si="75"/>
        <v>-2.4659750894172703</v>
      </c>
      <c r="H337" s="24">
        <f t="shared" si="72"/>
        <v>176.65479093286217</v>
      </c>
      <c r="I337" s="26">
        <f>+H337/H322*100-100</f>
        <v>3.3803154284675969</v>
      </c>
    </row>
    <row r="338" spans="1:9" hidden="1" x14ac:dyDescent="0.25">
      <c r="A338" s="43">
        <v>11</v>
      </c>
      <c r="B338" s="4"/>
      <c r="C338" s="31">
        <v>176.8485287625256</v>
      </c>
      <c r="D338" s="25">
        <f>+C338/C337*100-100</f>
        <v>1.7058928613451201</v>
      </c>
      <c r="E338" s="25">
        <f t="shared" si="71"/>
        <v>-4.1834277018647583</v>
      </c>
      <c r="F338" s="35">
        <f>+AVERAGE(C$328:C338)/AVERAGE(C$313:C323)*100-100</f>
        <v>0.51274226726469863</v>
      </c>
      <c r="G338" s="25">
        <f t="shared" si="75"/>
        <v>-3.8998160020784525</v>
      </c>
      <c r="H338" s="24">
        <f t="shared" si="72"/>
        <v>176.05673734118281</v>
      </c>
      <c r="I338" s="26">
        <f>+H338/H323*100-100</f>
        <v>1.6572751326061166</v>
      </c>
    </row>
    <row r="339" spans="1:9" hidden="1" x14ac:dyDescent="0.25">
      <c r="A339" s="43">
        <v>12</v>
      </c>
      <c r="B339" s="4"/>
      <c r="C339" s="31">
        <v>176.87246353886306</v>
      </c>
      <c r="D339" s="25">
        <f>+C339/C338*100-100</f>
        <v>1.3534054540869533E-2</v>
      </c>
      <c r="E339" s="25">
        <f t="shared" si="71"/>
        <v>-4.1704598347107265</v>
      </c>
      <c r="F339" s="35">
        <f>+AVERAGE(C$328:C339)/AVERAGE(C$313:C324)*100-100</f>
        <v>0.10169056587932346</v>
      </c>
      <c r="G339" s="25">
        <f t="shared" si="75"/>
        <v>-4.1704598347107265</v>
      </c>
      <c r="H339" s="24">
        <f t="shared" si="72"/>
        <v>175.41528629541367</v>
      </c>
      <c r="I339" s="26">
        <f>+H339/H324*100-100</f>
        <v>0.10169056587932346</v>
      </c>
    </row>
    <row r="340" spans="1:9" hidden="1" x14ac:dyDescent="0.25">
      <c r="A340" s="23" t="s">
        <v>31</v>
      </c>
      <c r="B340" s="4"/>
      <c r="C340" s="31">
        <f>+AVERAGE(C328:C339)</f>
        <v>175.41528629541367</v>
      </c>
      <c r="D340" s="25"/>
      <c r="E340" s="25"/>
      <c r="F340" s="35"/>
      <c r="G340" s="25"/>
      <c r="H340" s="24"/>
      <c r="I340" s="26"/>
    </row>
    <row r="341" spans="1:9" hidden="1" x14ac:dyDescent="0.25">
      <c r="A341" s="23"/>
      <c r="B341" s="4"/>
      <c r="C341" s="31"/>
      <c r="D341" s="25"/>
      <c r="E341" s="25"/>
      <c r="F341" s="35"/>
      <c r="G341" s="25"/>
      <c r="H341" s="24"/>
      <c r="I341" s="26"/>
    </row>
    <row r="342" spans="1:9" hidden="1" x14ac:dyDescent="0.25">
      <c r="A342" s="43"/>
      <c r="B342" s="4"/>
      <c r="C342" s="31"/>
      <c r="D342" s="25"/>
      <c r="E342" s="25"/>
      <c r="F342" s="35"/>
      <c r="G342" s="25"/>
      <c r="H342" s="24"/>
      <c r="I342" s="26"/>
    </row>
    <row r="343" spans="1:9" hidden="1" x14ac:dyDescent="0.25">
      <c r="A343" s="38">
        <v>2007</v>
      </c>
      <c r="B343" s="4"/>
      <c r="C343" s="31"/>
      <c r="D343" s="25"/>
      <c r="E343" s="25"/>
      <c r="F343" s="35"/>
      <c r="G343" s="25"/>
      <c r="H343" s="24"/>
      <c r="I343" s="26"/>
    </row>
    <row r="344" spans="1:9" hidden="1" x14ac:dyDescent="0.25">
      <c r="A344" s="43">
        <v>1</v>
      </c>
      <c r="B344" s="4"/>
      <c r="C344" s="31">
        <v>181.9625413452128</v>
      </c>
      <c r="D344" s="25">
        <f>+C344/C339*100-100</f>
        <v>2.8778237745477782</v>
      </c>
      <c r="E344" s="25">
        <f t="shared" ref="E344:E354" si="76">+C344/$C$339*100-100</f>
        <v>2.8778237745477782</v>
      </c>
      <c r="F344" s="35">
        <f>+AVERAGE(C$344:C344)/AVERAGE(C$328:C328)*100-100</f>
        <v>-2.3003837140242638</v>
      </c>
      <c r="G344" s="25">
        <f t="shared" ref="G344:G355" si="77">+C344/C328*100-100</f>
        <v>-2.3003837140242638</v>
      </c>
      <c r="H344" s="24">
        <f t="shared" ref="H344:H355" si="78">((SUM(C329:C344)-C$340)/12)</f>
        <v>175.05825344770369</v>
      </c>
      <c r="I344" s="26">
        <f t="shared" ref="I344:I354" si="79">+H344/H328*100-100</f>
        <v>-0.96857882488482971</v>
      </c>
    </row>
    <row r="345" spans="1:9" hidden="1" x14ac:dyDescent="0.25">
      <c r="A345" s="43">
        <v>2</v>
      </c>
      <c r="B345" s="4"/>
      <c r="C345" s="31">
        <v>184.89165295163136</v>
      </c>
      <c r="D345" s="25">
        <f t="shared" ref="D345:D355" si="80">+C345/C344*100-100</f>
        <v>1.6097332916787224</v>
      </c>
      <c r="E345" s="25">
        <f t="shared" si="76"/>
        <v>4.5338823536012427</v>
      </c>
      <c r="F345" s="35">
        <f>+AVERAGE(C$344:C345)/AVERAGE(C$328:C329)*100-100</f>
        <v>-2.3964411702056481</v>
      </c>
      <c r="G345" s="25">
        <f t="shared" si="77"/>
        <v>-2.4907926113714325</v>
      </c>
      <c r="H345" s="24">
        <f t="shared" si="78"/>
        <v>174.66467799689121</v>
      </c>
      <c r="I345" s="26">
        <f t="shared" si="79"/>
        <v>-1.9335809780223485</v>
      </c>
    </row>
    <row r="346" spans="1:9" hidden="1" x14ac:dyDescent="0.25">
      <c r="A346" s="43">
        <v>3</v>
      </c>
      <c r="B346" s="4"/>
      <c r="C346" s="31">
        <v>181.77642569223789</v>
      </c>
      <c r="D346" s="25">
        <f t="shared" si="80"/>
        <v>-1.6848934008981047</v>
      </c>
      <c r="E346" s="25">
        <f t="shared" si="76"/>
        <v>2.7725978681228298</v>
      </c>
      <c r="F346" s="35">
        <f>+AVERAGE(C$344:C346)/AVERAGE(C$328:C330)*100-100</f>
        <v>-2.565924673910132</v>
      </c>
      <c r="G346" s="25">
        <f t="shared" si="77"/>
        <v>-2.906183408320544</v>
      </c>
      <c r="H346" s="24">
        <f t="shared" si="78"/>
        <v>174.21127147823151</v>
      </c>
      <c r="I346" s="26">
        <f t="shared" si="79"/>
        <v>-2.8870927708124299</v>
      </c>
    </row>
    <row r="347" spans="1:9" hidden="1" x14ac:dyDescent="0.25">
      <c r="A347" s="43">
        <v>4</v>
      </c>
      <c r="B347" s="4"/>
      <c r="C347" s="31">
        <v>186.8935870769468</v>
      </c>
      <c r="D347" s="25">
        <f t="shared" si="80"/>
        <v>2.8150852703929132</v>
      </c>
      <c r="E347" s="25">
        <f t="shared" si="76"/>
        <v>5.6657341327084936</v>
      </c>
      <c r="F347" s="35">
        <f>+AVERAGE(C$344:C347)/AVERAGE(C$328:C331)*100-100</f>
        <v>-1.7968883270036713</v>
      </c>
      <c r="G347" s="25">
        <f t="shared" si="77"/>
        <v>0.53242438774378797</v>
      </c>
      <c r="H347" s="24">
        <f t="shared" si="78"/>
        <v>174.2937545711894</v>
      </c>
      <c r="I347" s="26">
        <f t="shared" si="79"/>
        <v>-3.6452816248519184</v>
      </c>
    </row>
    <row r="348" spans="1:9" hidden="1" x14ac:dyDescent="0.25">
      <c r="A348" s="43">
        <v>5</v>
      </c>
      <c r="B348" s="4"/>
      <c r="C348" s="31">
        <v>189.79504047702434</v>
      </c>
      <c r="D348" s="25">
        <f t="shared" si="80"/>
        <v>1.5524627920395062</v>
      </c>
      <c r="E348" s="25">
        <f t="shared" si="76"/>
        <v>7.3061553390541718</v>
      </c>
      <c r="F348" s="35">
        <f>+AVERAGE(C$344:C348)/AVERAGE(C$328:C332)*100-100</f>
        <v>0.28700166020621509</v>
      </c>
      <c r="G348" s="25">
        <f t="shared" si="77"/>
        <v>9.2731844662411191</v>
      </c>
      <c r="H348" s="24">
        <f t="shared" si="78"/>
        <v>175.63595975913049</v>
      </c>
      <c r="I348" s="26">
        <f t="shared" si="79"/>
        <v>-3.0934922078026545</v>
      </c>
    </row>
    <row r="349" spans="1:9" hidden="1" x14ac:dyDescent="0.25">
      <c r="A349" s="43">
        <v>6</v>
      </c>
      <c r="B349" s="4"/>
      <c r="C349" s="31">
        <v>192.66732258711548</v>
      </c>
      <c r="D349" s="25">
        <f t="shared" si="80"/>
        <v>1.5133599396865378</v>
      </c>
      <c r="E349" s="25">
        <f t="shared" si="76"/>
        <v>8.9300837067732175</v>
      </c>
      <c r="F349" s="35">
        <f>+AVERAGE(C$344:C349)/AVERAGE(C$328:C333)*100-100</f>
        <v>3.7433592069648256</v>
      </c>
      <c r="G349" s="25">
        <f t="shared" si="77"/>
        <v>24.321366905899595</v>
      </c>
      <c r="H349" s="24">
        <f t="shared" si="78"/>
        <v>178.77696758964376</v>
      </c>
      <c r="I349" s="26">
        <f t="shared" si="79"/>
        <v>-0.43588948775706626</v>
      </c>
    </row>
    <row r="350" spans="1:9" hidden="1" x14ac:dyDescent="0.25">
      <c r="A350" s="43">
        <v>7</v>
      </c>
      <c r="B350" s="4"/>
      <c r="C350" s="31">
        <v>194.47599625799754</v>
      </c>
      <c r="D350" s="25">
        <f t="shared" si="80"/>
        <v>0.93875476473922959</v>
      </c>
      <c r="E350" s="25">
        <f t="shared" si="76"/>
        <v>9.9526700578050082</v>
      </c>
      <c r="F350" s="35">
        <f>+AVERAGE(C$344:C350)/AVERAGE(C$328:C334)*100-100</f>
        <v>5.9928255282995337</v>
      </c>
      <c r="G350" s="25">
        <f t="shared" si="77"/>
        <v>21.08612351743453</v>
      </c>
      <c r="H350" s="24">
        <f t="shared" si="78"/>
        <v>181.59916331223471</v>
      </c>
      <c r="I350" s="26">
        <f t="shared" si="79"/>
        <v>1.9442255226753531</v>
      </c>
    </row>
    <row r="351" spans="1:9" hidden="1" x14ac:dyDescent="0.25">
      <c r="A351" s="43">
        <v>8</v>
      </c>
      <c r="B351" s="4"/>
      <c r="C351" s="31">
        <v>191.42685367259296</v>
      </c>
      <c r="D351" s="25">
        <f t="shared" si="80"/>
        <v>-1.5678760587807972</v>
      </c>
      <c r="E351" s="25">
        <f t="shared" si="76"/>
        <v>8.2287484679784342</v>
      </c>
      <c r="F351" s="35">
        <f>+AVERAGE(C$344:C351)/AVERAGE(C$328:C335)*100-100</f>
        <v>6.9114185785145992</v>
      </c>
      <c r="G351" s="25">
        <f t="shared" si="77"/>
        <v>13.665386324340417</v>
      </c>
      <c r="H351" s="24">
        <f t="shared" si="78"/>
        <v>183.51701622600899</v>
      </c>
      <c r="I351" s="26">
        <f t="shared" si="79"/>
        <v>3.3869323127731406</v>
      </c>
    </row>
    <row r="352" spans="1:9" hidden="1" x14ac:dyDescent="0.25">
      <c r="A352" s="43">
        <v>9</v>
      </c>
      <c r="B352" s="4"/>
      <c r="C352" s="31">
        <v>197.6462662408851</v>
      </c>
      <c r="D352" s="25">
        <f t="shared" si="80"/>
        <v>3.2489760182390768</v>
      </c>
      <c r="E352" s="25">
        <f t="shared" si="76"/>
        <v>11.745074550543322</v>
      </c>
      <c r="F352" s="35">
        <f>+AVERAGE(C$344:C352)/AVERAGE(C$328:C336)*100-100</f>
        <v>7.8709958141830612</v>
      </c>
      <c r="G352" s="25">
        <f t="shared" si="77"/>
        <v>15.777945449498617</v>
      </c>
      <c r="H352" s="24">
        <f t="shared" si="78"/>
        <v>185.76158015896024</v>
      </c>
      <c r="I352" s="26">
        <f t="shared" si="79"/>
        <v>4.9375063036207081</v>
      </c>
    </row>
    <row r="353" spans="1:10" hidden="1" x14ac:dyDescent="0.25">
      <c r="A353" s="43">
        <v>10</v>
      </c>
      <c r="B353" s="4"/>
      <c r="C353" s="31">
        <v>208.15724681841155</v>
      </c>
      <c r="D353" s="25">
        <f t="shared" si="80"/>
        <v>5.3180769753150798</v>
      </c>
      <c r="E353" s="25">
        <f t="shared" si="76"/>
        <v>17.68776363126446</v>
      </c>
      <c r="F353" s="35">
        <f>+AVERAGE(C$344:C353)/AVERAGE(C$328:C337)*100-100</f>
        <v>9.0466446355719228</v>
      </c>
      <c r="G353" s="25">
        <f t="shared" si="77"/>
        <v>19.711590429199319</v>
      </c>
      <c r="H353" s="24">
        <f t="shared" si="78"/>
        <v>188.61782711845368</v>
      </c>
      <c r="I353" s="26">
        <f t="shared" si="79"/>
        <v>6.7719851368979107</v>
      </c>
    </row>
    <row r="354" spans="1:10" hidden="1" x14ac:dyDescent="0.25">
      <c r="A354" s="43">
        <v>11</v>
      </c>
      <c r="B354" s="4"/>
      <c r="C354" s="31">
        <v>208.60994085616858</v>
      </c>
      <c r="D354" s="25">
        <f t="shared" si="80"/>
        <v>0.21747695296525649</v>
      </c>
      <c r="E354" s="25">
        <f t="shared" si="76"/>
        <v>17.94370739362266</v>
      </c>
      <c r="F354" s="35">
        <f>+AVERAGE(C$344:C354)/AVERAGE(C$328:C338)*100-100</f>
        <v>9.8641574438134541</v>
      </c>
      <c r="G354" s="25">
        <f t="shared" si="77"/>
        <v>17.95966995930884</v>
      </c>
      <c r="H354" s="24">
        <f t="shared" si="78"/>
        <v>191.26461145959061</v>
      </c>
      <c r="I354" s="26">
        <f t="shared" si="79"/>
        <v>8.6380529073058199</v>
      </c>
    </row>
    <row r="355" spans="1:10" hidden="1" x14ac:dyDescent="0.25">
      <c r="A355" s="43">
        <v>12</v>
      </c>
      <c r="B355" s="4"/>
      <c r="C355" s="31">
        <v>211.90668683848583</v>
      </c>
      <c r="D355" s="25">
        <f t="shared" si="80"/>
        <v>1.580339828862833</v>
      </c>
      <c r="E355" s="25">
        <f>+C355/$C$339*100-100</f>
        <v>19.807618777201526</v>
      </c>
      <c r="F355" s="35">
        <f>+AVERAGE(C$344:C355)/AVERAGE(C$328:C339)*100-100</f>
        <v>10.699662594325204</v>
      </c>
      <c r="G355" s="25">
        <f t="shared" si="77"/>
        <v>19.807618777201526</v>
      </c>
      <c r="H355" s="24">
        <f t="shared" si="78"/>
        <v>194.18413006789251</v>
      </c>
      <c r="I355" s="26">
        <f>+H355/H339*100-100</f>
        <v>10.699662594325204</v>
      </c>
    </row>
    <row r="356" spans="1:10" hidden="1" x14ac:dyDescent="0.25">
      <c r="A356" s="23" t="s">
        <v>31</v>
      </c>
      <c r="B356" s="4"/>
      <c r="C356" s="31">
        <f>+AVERAGE(C344:C355)</f>
        <v>194.18413006789251</v>
      </c>
      <c r="D356" s="25"/>
      <c r="E356" s="25"/>
      <c r="F356" s="35"/>
      <c r="G356" s="25"/>
      <c r="H356" s="24"/>
      <c r="I356" s="26"/>
    </row>
    <row r="357" spans="1:10" hidden="1" x14ac:dyDescent="0.25">
      <c r="A357" s="23"/>
      <c r="B357" s="4"/>
      <c r="C357" s="31"/>
      <c r="D357" s="25"/>
      <c r="E357" s="25"/>
      <c r="F357" s="35"/>
      <c r="G357" s="25"/>
      <c r="H357" s="24"/>
      <c r="I357" s="26"/>
    </row>
    <row r="358" spans="1:10" hidden="1" x14ac:dyDescent="0.25">
      <c r="A358" s="44">
        <v>2008</v>
      </c>
      <c r="B358" s="4"/>
      <c r="C358" s="31"/>
      <c r="D358" s="25"/>
      <c r="E358" s="25"/>
      <c r="F358" s="35"/>
      <c r="G358" s="25"/>
      <c r="H358" s="24"/>
      <c r="I358" s="26"/>
    </row>
    <row r="359" spans="1:10" hidden="1" x14ac:dyDescent="0.25">
      <c r="A359" s="43">
        <v>1</v>
      </c>
      <c r="B359" s="4"/>
      <c r="C359" s="31">
        <v>212.23213065844268</v>
      </c>
      <c r="D359" s="25">
        <f>+C359/C355*100-100</f>
        <v>0.1535788345390614</v>
      </c>
      <c r="E359" s="25">
        <f t="shared" ref="E359:E365" si="81">+C359/$C$355*100-100</f>
        <v>0.1535788345390614</v>
      </c>
      <c r="F359" s="35">
        <f>+AVERAGE(C$359:C359)/AVERAGE(C$344:C344)*100-100</f>
        <v>16.635066255644077</v>
      </c>
      <c r="G359" s="25">
        <f t="shared" ref="G359:G370" si="82">+C359/C344*100-100</f>
        <v>16.635066255644077</v>
      </c>
      <c r="H359" s="24">
        <f>((SUM(C345:C359)-C$356)/12)</f>
        <v>196.70659584399502</v>
      </c>
      <c r="I359" s="26">
        <f>+H359/H344*100-100</f>
        <v>12.366364892791808</v>
      </c>
    </row>
    <row r="360" spans="1:10" hidden="1" x14ac:dyDescent="0.25">
      <c r="A360" s="43">
        <v>2</v>
      </c>
      <c r="B360" s="4"/>
      <c r="C360" s="31">
        <v>210.90056394340215</v>
      </c>
      <c r="D360" s="25">
        <f>+C360/C359*100-100</f>
        <v>-0.62741052022113308</v>
      </c>
      <c r="E360" s="25">
        <f t="shared" si="81"/>
        <v>-0.47479525544680712</v>
      </c>
      <c r="F360" s="35">
        <f>+AVERAGE(C$359:C360)/AVERAGE(C$344:C345)*100-100</f>
        <v>15.340835999673018</v>
      </c>
      <c r="G360" s="25">
        <f t="shared" si="82"/>
        <v>14.067109345696011</v>
      </c>
      <c r="H360" s="24">
        <f t="shared" ref="H360:H369" si="83">((SUM(C346:C360)-C$356)/12)</f>
        <v>198.87400509330925</v>
      </c>
      <c r="I360" s="26">
        <f t="shared" ref="I360:I385" si="84">+H360/H345*100-100</f>
        <v>13.860459581214783</v>
      </c>
    </row>
    <row r="361" spans="1:10" hidden="1" x14ac:dyDescent="0.25">
      <c r="A361" s="43">
        <v>3</v>
      </c>
      <c r="B361" s="4"/>
      <c r="C361" s="31">
        <v>197.50772321570054</v>
      </c>
      <c r="D361" s="25">
        <f t="shared" ref="D361:D370" si="85">+C361/C360*100-100</f>
        <v>-6.3503105336862689</v>
      </c>
      <c r="E361" s="25">
        <f t="shared" si="81"/>
        <v>-6.7949548160130036</v>
      </c>
      <c r="F361" s="35">
        <f>+AVERAGE(C$359:C361)/AVERAGE(C$344:C346)*100-100</f>
        <v>13.125369821665473</v>
      </c>
      <c r="G361" s="25">
        <f t="shared" si="82"/>
        <v>8.6542011504269425</v>
      </c>
      <c r="H361" s="24">
        <f t="shared" si="83"/>
        <v>200.1849465535978</v>
      </c>
      <c r="I361" s="26">
        <f t="shared" si="84"/>
        <v>14.909296542624588</v>
      </c>
    </row>
    <row r="362" spans="1:10" hidden="1" x14ac:dyDescent="0.25">
      <c r="A362" s="43">
        <v>4</v>
      </c>
      <c r="B362" s="4"/>
      <c r="C362" s="31">
        <v>188.21162221552885</v>
      </c>
      <c r="D362" s="25">
        <f t="shared" si="85"/>
        <v>-4.7067025272825873</v>
      </c>
      <c r="E362" s="25">
        <f t="shared" si="81"/>
        <v>-11.181839033242596</v>
      </c>
      <c r="F362" s="35">
        <f>+AVERAGE(C$359:C362)/AVERAGE(C$344:C347)*100-100</f>
        <v>9.9694656222868048</v>
      </c>
      <c r="G362" s="25">
        <f t="shared" si="82"/>
        <v>0.70523293987577063</v>
      </c>
      <c r="H362" s="24">
        <f t="shared" si="83"/>
        <v>200.29478281514628</v>
      </c>
      <c r="I362" s="26">
        <f t="shared" si="84"/>
        <v>14.917934557050856</v>
      </c>
    </row>
    <row r="363" spans="1:10" hidden="1" x14ac:dyDescent="0.25">
      <c r="A363" s="43">
        <v>5</v>
      </c>
      <c r="B363" s="4"/>
      <c r="C363" s="31">
        <v>197.66615437664043</v>
      </c>
      <c r="D363" s="25">
        <f t="shared" si="85"/>
        <v>5.0233519321590165</v>
      </c>
      <c r="E363" s="25">
        <f t="shared" si="81"/>
        <v>-6.7201902282108961</v>
      </c>
      <c r="F363" s="35">
        <f>+AVERAGE(C$359:C363)/AVERAGE(C$344:C348)*100-100</f>
        <v>8.7752359072033101</v>
      </c>
      <c r="G363" s="25">
        <f t="shared" si="82"/>
        <v>4.1471652156100021</v>
      </c>
      <c r="H363" s="24">
        <f t="shared" si="83"/>
        <v>200.9507089734476</v>
      </c>
      <c r="I363" s="26">
        <f>+H363/H348*100-100</f>
        <v>14.413192633805807</v>
      </c>
    </row>
    <row r="364" spans="1:10" hidden="1" x14ac:dyDescent="0.25">
      <c r="A364" s="43">
        <v>6</v>
      </c>
      <c r="B364" s="4"/>
      <c r="C364" s="31">
        <v>198.48648490908127</v>
      </c>
      <c r="D364" s="25">
        <f t="shared" si="85"/>
        <v>0.4150080902963964</v>
      </c>
      <c r="E364" s="25">
        <f t="shared" si="81"/>
        <v>-6.3330714710448888</v>
      </c>
      <c r="F364" s="35">
        <f>+AVERAGE(C$359:C364)/AVERAGE(C$344:C349)*100-100</f>
        <v>7.7834664130621576</v>
      </c>
      <c r="G364" s="25">
        <f t="shared" si="82"/>
        <v>3.020316182228882</v>
      </c>
      <c r="H364" s="24">
        <f t="shared" si="83"/>
        <v>201.43563916694475</v>
      </c>
      <c r="I364" s="26">
        <f t="shared" si="84"/>
        <v>12.674267766589836</v>
      </c>
    </row>
    <row r="365" spans="1:10" hidden="1" x14ac:dyDescent="0.25">
      <c r="A365" s="43">
        <v>7</v>
      </c>
      <c r="B365" s="4"/>
      <c r="C365" s="31">
        <v>199.87204350618941</v>
      </c>
      <c r="D365" s="25">
        <f t="shared" si="85"/>
        <v>0.69806193491854174</v>
      </c>
      <c r="E365" s="25">
        <f t="shared" si="81"/>
        <v>-5.6792182973768774</v>
      </c>
      <c r="F365" s="35">
        <f>+AVERAGE(C$359:C365)/AVERAGE(C$344:C350)*100-100</f>
        <v>7.0412794089158837</v>
      </c>
      <c r="G365" s="25">
        <f t="shared" si="82"/>
        <v>2.7746597791088448</v>
      </c>
      <c r="H365" s="24">
        <f t="shared" si="83"/>
        <v>201.88530977096082</v>
      </c>
      <c r="I365" s="26">
        <f t="shared" si="84"/>
        <v>11.170836962418647</v>
      </c>
    </row>
    <row r="366" spans="1:10" hidden="1" x14ac:dyDescent="0.25">
      <c r="A366" s="43">
        <v>8</v>
      </c>
      <c r="B366" s="4"/>
      <c r="C366" s="31">
        <v>212.71424727989549</v>
      </c>
      <c r="D366" s="25">
        <f t="shared" si="85"/>
        <v>6.425212625250623</v>
      </c>
      <c r="E366" s="25">
        <f>+C366/$C$355*100-100</f>
        <v>0.3810924768151267</v>
      </c>
      <c r="F366" s="35">
        <f>+AVERAGE(C$359:C366)/AVERAGE(C$344:C351)*100-100</f>
        <v>7.5604993643434142</v>
      </c>
      <c r="G366" s="25">
        <f t="shared" si="82"/>
        <v>11.120380029706524</v>
      </c>
      <c r="H366" s="24">
        <f t="shared" si="83"/>
        <v>203.65925923823602</v>
      </c>
      <c r="I366" s="26">
        <f t="shared" si="84"/>
        <v>10.975681398078635</v>
      </c>
    </row>
    <row r="367" spans="1:10" hidden="1" x14ac:dyDescent="0.25">
      <c r="A367" s="43">
        <v>9</v>
      </c>
      <c r="B367" s="4"/>
      <c r="C367" s="31">
        <v>208.14425683857095</v>
      </c>
      <c r="D367" s="25">
        <f t="shared" si="85"/>
        <v>-2.1484176540893429</v>
      </c>
      <c r="E367" s="25">
        <f>+C367/$C$355*100-100</f>
        <v>-1.7755126353245174</v>
      </c>
      <c r="F367" s="35">
        <f>+AVERAGE(C$359:C367)/AVERAGE(C$344:C352)*100-100</f>
        <v>7.2992615812695618</v>
      </c>
      <c r="G367" s="25">
        <f t="shared" si="82"/>
        <v>5.3115046377305362</v>
      </c>
      <c r="H367" s="24">
        <f t="shared" si="83"/>
        <v>204.53409178804316</v>
      </c>
      <c r="I367" s="26">
        <f t="shared" si="84"/>
        <v>10.105701950327344</v>
      </c>
    </row>
    <row r="368" spans="1:10" hidden="1" x14ac:dyDescent="0.25">
      <c r="A368" s="43">
        <v>10</v>
      </c>
      <c r="B368" s="4"/>
      <c r="C368" s="31">
        <v>187.98670084004993</v>
      </c>
      <c r="D368" s="25">
        <f t="shared" si="85"/>
        <v>-9.6844161374841491</v>
      </c>
      <c r="E368" s="25">
        <f>+C368/$C$355*100-100</f>
        <v>-11.287980740630232</v>
      </c>
      <c r="F368" s="35">
        <f>+AVERAGE(C$359:C368)/AVERAGE(C$344:C353)*100-100</f>
        <v>5.4474199940345045</v>
      </c>
      <c r="G368" s="25">
        <f t="shared" si="82"/>
        <v>-9.6900522497579118</v>
      </c>
      <c r="H368" s="24">
        <f t="shared" si="83"/>
        <v>202.85321295651298</v>
      </c>
      <c r="I368" s="26">
        <f t="shared" si="84"/>
        <v>7.5472112342378779</v>
      </c>
      <c r="J368" s="45"/>
    </row>
    <row r="369" spans="1:10" hidden="1" x14ac:dyDescent="0.25">
      <c r="A369" s="43">
        <v>11</v>
      </c>
      <c r="B369" s="4"/>
      <c r="C369" s="31">
        <v>183.24433089318288</v>
      </c>
      <c r="D369" s="25">
        <f t="shared" si="85"/>
        <v>-2.5227156632224421</v>
      </c>
      <c r="E369" s="25">
        <f>+C369/$C$355*100-100</f>
        <v>-13.525932745647268</v>
      </c>
      <c r="F369" s="35">
        <f>+AVERAGE(C$359:C369)/AVERAGE(C$344:C354)*100-100</f>
        <v>3.7135097944139801</v>
      </c>
      <c r="G369" s="25">
        <f t="shared" si="82"/>
        <v>-12.159348619189075</v>
      </c>
      <c r="H369" s="24">
        <f t="shared" si="83"/>
        <v>200.73941212626417</v>
      </c>
      <c r="I369" s="26">
        <f t="shared" si="84"/>
        <v>4.9537656727864459</v>
      </c>
      <c r="J369" s="46"/>
    </row>
    <row r="370" spans="1:10" hidden="1" x14ac:dyDescent="0.25">
      <c r="A370" s="43">
        <v>12</v>
      </c>
      <c r="B370" s="4"/>
      <c r="C370" s="31">
        <v>183.84184400696239</v>
      </c>
      <c r="D370" s="25">
        <f t="shared" si="85"/>
        <v>0.32607454258861424</v>
      </c>
      <c r="E370" s="25">
        <f>+C370/$C$355*100-100</f>
        <v>-13.243962826389861</v>
      </c>
      <c r="F370" s="35">
        <f>+AVERAGE(C359:C370)/AVERAGE(C344:C355)*100-100</f>
        <v>2.1714159412875063</v>
      </c>
      <c r="G370" s="25">
        <f t="shared" si="82"/>
        <v>-13.243962826389861</v>
      </c>
      <c r="H370" s="24">
        <f>((SUM(C356:C370)-C$356)/12)</f>
        <v>198.40067522363725</v>
      </c>
      <c r="I370" s="26">
        <f t="shared" si="84"/>
        <v>2.1714159412875347</v>
      </c>
      <c r="J370" s="46"/>
    </row>
    <row r="371" spans="1:10" hidden="1" x14ac:dyDescent="0.25">
      <c r="A371" s="23" t="s">
        <v>31</v>
      </c>
      <c r="B371" s="4"/>
      <c r="C371" s="31">
        <v>198.40067522363722</v>
      </c>
      <c r="D371" s="25"/>
      <c r="E371" s="25"/>
      <c r="F371" s="35"/>
      <c r="G371" s="25"/>
      <c r="H371" s="24"/>
      <c r="I371" s="26"/>
      <c r="J371" s="46"/>
    </row>
    <row r="372" spans="1:10" hidden="1" x14ac:dyDescent="0.25">
      <c r="A372" s="23"/>
      <c r="B372" s="4"/>
      <c r="C372" s="31"/>
      <c r="D372" s="25"/>
      <c r="E372" s="25"/>
      <c r="F372" s="35"/>
      <c r="G372" s="25"/>
      <c r="H372" s="24"/>
      <c r="I372" s="26"/>
      <c r="J372" s="46"/>
    </row>
    <row r="373" spans="1:10" hidden="1" x14ac:dyDescent="0.25">
      <c r="A373" s="44">
        <v>2009</v>
      </c>
      <c r="B373" s="4"/>
      <c r="C373" s="31"/>
      <c r="D373" s="25"/>
      <c r="E373" s="25"/>
      <c r="F373" s="35"/>
      <c r="G373" s="25"/>
      <c r="H373" s="24"/>
      <c r="I373" s="26"/>
      <c r="J373" s="46"/>
    </row>
    <row r="374" spans="1:10" hidden="1" x14ac:dyDescent="0.25">
      <c r="A374" s="43">
        <v>1</v>
      </c>
      <c r="B374" s="4"/>
      <c r="C374" s="31">
        <v>180.50024577746902</v>
      </c>
      <c r="D374" s="25">
        <f>+C374/C370*100-100</f>
        <v>-1.8176483419992309</v>
      </c>
      <c r="E374" s="25">
        <f>+C374/$C$370*100-100</f>
        <v>-1.8176483419992309</v>
      </c>
      <c r="F374" s="35">
        <f>+AVERAGE(C$374:C374)/AVERAGE(C$359:C359)*100-100</f>
        <v>-14.951498994297722</v>
      </c>
      <c r="G374" s="25">
        <f>+C374/C359*100-100</f>
        <v>-14.951498994297722</v>
      </c>
      <c r="H374" s="24">
        <f>((SUM(C360:C374)-C$371)/12)</f>
        <v>195.75635148355613</v>
      </c>
      <c r="I374" s="26">
        <f t="shared" si="84"/>
        <v>-0.48307701953854121</v>
      </c>
      <c r="J374" s="46"/>
    </row>
    <row r="375" spans="1:10" hidden="1" x14ac:dyDescent="0.25">
      <c r="A375" s="43">
        <v>2</v>
      </c>
      <c r="B375" s="4"/>
      <c r="C375" s="31">
        <v>176.64080869650653</v>
      </c>
      <c r="D375" s="25">
        <f t="shared" ref="D375:D385" si="86">+C375/C374*100-100</f>
        <v>-2.1381893771605291</v>
      </c>
      <c r="E375" s="25">
        <f>+C375/$C$370*100-100</f>
        <v>-3.9169729553970001</v>
      </c>
      <c r="F375" s="35">
        <f>+AVERAGE(C$374:C375)/AVERAGE(C$359:C360)*100-100</f>
        <v>-15.595968113493441</v>
      </c>
      <c r="G375" s="25">
        <f t="shared" ref="G375:G382" si="87">+C375/C360*100-100</f>
        <v>-16.24450622905384</v>
      </c>
      <c r="H375" s="24">
        <f t="shared" ref="H375:H382" si="88">((SUM(C361:C375)-C$371)/12)</f>
        <v>192.90137187964817</v>
      </c>
      <c r="I375" s="26">
        <f t="shared" si="84"/>
        <v>-3.0032246853271829</v>
      </c>
      <c r="J375" s="46"/>
    </row>
    <row r="376" spans="1:10" hidden="1" x14ac:dyDescent="0.25">
      <c r="A376" s="43">
        <v>3</v>
      </c>
      <c r="B376" s="4"/>
      <c r="C376" s="31">
        <v>171.48151643064659</v>
      </c>
      <c r="D376" s="25">
        <f t="shared" si="86"/>
        <v>-2.9207816154897159</v>
      </c>
      <c r="E376" s="25">
        <f t="shared" ref="E376:E382" si="89">+C376/$C$370*100-100</f>
        <v>-6.7233483449217886</v>
      </c>
      <c r="F376" s="35">
        <f>+AVERAGE(C$374:C376)/AVERAGE(C$359:C361)*100-100</f>
        <v>-14.826273679774175</v>
      </c>
      <c r="G376" s="25">
        <f t="shared" si="87"/>
        <v>-13.177310922991296</v>
      </c>
      <c r="H376" s="24">
        <f t="shared" si="88"/>
        <v>190.732521314227</v>
      </c>
      <c r="I376" s="26">
        <f t="shared" si="84"/>
        <v>-4.7218461738030726</v>
      </c>
      <c r="J376" s="46"/>
    </row>
    <row r="377" spans="1:10" hidden="1" x14ac:dyDescent="0.25">
      <c r="A377" s="43">
        <v>4</v>
      </c>
      <c r="B377" s="4"/>
      <c r="C377" s="31">
        <v>179.96856475140157</v>
      </c>
      <c r="D377" s="25">
        <f t="shared" si="86"/>
        <v>4.9492496319202104</v>
      </c>
      <c r="E377" s="25">
        <f t="shared" si="89"/>
        <v>-2.1068540062153289</v>
      </c>
      <c r="F377" s="35">
        <f>+AVERAGE(C$374:C377)/AVERAGE(C$359:C362)*100-100</f>
        <v>-12.395456698477375</v>
      </c>
      <c r="G377" s="25">
        <f t="shared" si="87"/>
        <v>-4.379675052525613</v>
      </c>
      <c r="H377" s="24">
        <f>((SUM(C363:C377)-C$371)/12)</f>
        <v>190.04559985888304</v>
      </c>
      <c r="I377" s="26">
        <f t="shared" si="84"/>
        <v>-5.1170493870138785</v>
      </c>
      <c r="J377" s="46"/>
    </row>
    <row r="378" spans="1:10" hidden="1" x14ac:dyDescent="0.25">
      <c r="A378" s="43">
        <v>5</v>
      </c>
      <c r="B378" s="4"/>
      <c r="C378" s="31">
        <v>183.59607593055796</v>
      </c>
      <c r="D378" s="25">
        <f t="shared" si="86"/>
        <v>2.0156359996353927</v>
      </c>
      <c r="E378" s="25">
        <f t="shared" si="89"/>
        <v>-0.13368451438896045</v>
      </c>
      <c r="F378" s="35">
        <f>+AVERAGE(C$374:C378)/AVERAGE(C$359:C363)*100-100</f>
        <v>-11.359057735680963</v>
      </c>
      <c r="G378" s="25">
        <f t="shared" si="87"/>
        <v>-7.1181019787903637</v>
      </c>
      <c r="H378" s="24">
        <f t="shared" si="88"/>
        <v>188.87309332170949</v>
      </c>
      <c r="I378" s="26">
        <f t="shared" si="84"/>
        <v>-6.0102378903942935</v>
      </c>
      <c r="J378" s="46"/>
    </row>
    <row r="379" spans="1:10" hidden="1" x14ac:dyDescent="0.25">
      <c r="A379" s="43">
        <v>6</v>
      </c>
      <c r="B379" s="4"/>
      <c r="C379" s="31">
        <v>180.67934477137288</v>
      </c>
      <c r="D379" s="25">
        <f t="shared" si="86"/>
        <v>-1.5886674834424355</v>
      </c>
      <c r="E379" s="25">
        <f t="shared" si="89"/>
        <v>-1.7202281954209155</v>
      </c>
      <c r="F379" s="35">
        <f>+AVERAGE(C$374:C379)/AVERAGE(C$359:C364)*100-100</f>
        <v>-10.965776749974168</v>
      </c>
      <c r="G379" s="25">
        <f t="shared" si="87"/>
        <v>-8.9714622866464424</v>
      </c>
      <c r="H379" s="24">
        <f t="shared" si="88"/>
        <v>187.38916497690047</v>
      </c>
      <c r="I379" s="26">
        <f t="shared" si="84"/>
        <v>-6.9731822274026314</v>
      </c>
      <c r="J379" s="46"/>
    </row>
    <row r="380" spans="1:10" hidden="1" x14ac:dyDescent="0.25">
      <c r="A380" s="43">
        <v>7</v>
      </c>
      <c r="B380" s="4"/>
      <c r="C380" s="31">
        <v>185.40386145759643</v>
      </c>
      <c r="D380" s="25">
        <f t="shared" si="86"/>
        <v>2.6148626408856188</v>
      </c>
      <c r="E380" s="25">
        <f t="shared" si="89"/>
        <v>0.84965284104465866</v>
      </c>
      <c r="F380" s="35">
        <f>+AVERAGE(C$374:C380)/AVERAGE(C$359:C365)*100-100</f>
        <v>-10.435528087804897</v>
      </c>
      <c r="G380" s="25">
        <f t="shared" si="87"/>
        <v>-7.2387222318787963</v>
      </c>
      <c r="H380" s="24">
        <f t="shared" si="88"/>
        <v>186.18348313951776</v>
      </c>
      <c r="I380" s="26">
        <f t="shared" si="84"/>
        <v>-7.7775974137280173</v>
      </c>
      <c r="J380" s="46"/>
    </row>
    <row r="381" spans="1:10" hidden="1" x14ac:dyDescent="0.25">
      <c r="A381" s="43">
        <v>8</v>
      </c>
      <c r="B381" s="4"/>
      <c r="C381" s="31">
        <v>186.77923966079115</v>
      </c>
      <c r="D381" s="25">
        <f t="shared" si="86"/>
        <v>0.74182824045942652</v>
      </c>
      <c r="E381" s="25">
        <f t="shared" si="89"/>
        <v>1.5977840462248167</v>
      </c>
      <c r="F381" s="35">
        <f>+AVERAGE(C$374:C381)/AVERAGE(C$359:C366)*100-100</f>
        <v>-10.666560077134434</v>
      </c>
      <c r="G381" s="25">
        <f t="shared" si="87"/>
        <v>-12.192416798945445</v>
      </c>
      <c r="H381" s="24">
        <f t="shared" si="88"/>
        <v>184.02223250459235</v>
      </c>
      <c r="I381" s="26">
        <f t="shared" si="84"/>
        <v>-9.6420986735853376</v>
      </c>
      <c r="J381" s="46"/>
    </row>
    <row r="382" spans="1:10" hidden="1" x14ac:dyDescent="0.25">
      <c r="A382" s="43">
        <v>9</v>
      </c>
      <c r="B382" s="4"/>
      <c r="C382" s="31">
        <v>185.26303127855473</v>
      </c>
      <c r="D382" s="25">
        <f t="shared" si="86"/>
        <v>-0.8117649397170652</v>
      </c>
      <c r="E382" s="25">
        <f t="shared" si="89"/>
        <v>0.77304885580811344</v>
      </c>
      <c r="F382" s="35">
        <f>+AVERAGE(C$374:C382)/AVERAGE(C$359:C367)*100-100</f>
        <v>-10.703772119012072</v>
      </c>
      <c r="G382" s="25">
        <f t="shared" si="87"/>
        <v>-10.992965123107894</v>
      </c>
      <c r="H382" s="24">
        <f t="shared" si="88"/>
        <v>182.11546370792431</v>
      </c>
      <c r="I382" s="26">
        <f t="shared" si="84"/>
        <v>-10.960827060239467</v>
      </c>
      <c r="J382" s="46"/>
    </row>
    <row r="383" spans="1:10" hidden="1" x14ac:dyDescent="0.25">
      <c r="A383" s="43">
        <v>10</v>
      </c>
      <c r="B383" s="4"/>
      <c r="C383" s="31">
        <v>190.16576882861213</v>
      </c>
      <c r="D383" s="25">
        <f t="shared" si="86"/>
        <v>2.6463658271281361</v>
      </c>
      <c r="E383" s="25">
        <f>+C383/$C$370*100-100</f>
        <v>3.4398723836833511</v>
      </c>
      <c r="F383" s="35">
        <f>+AVERAGE(C$374:C383)/AVERAGE(C$359:C368)*100-100</f>
        <v>-9.5963334129601208</v>
      </c>
      <c r="G383" s="25">
        <f>+C383/C368*100-100</f>
        <v>1.1591607165957356</v>
      </c>
      <c r="H383" s="24">
        <f>((SUM(C369:C383)-C$371)/12)</f>
        <v>182.29705270697116</v>
      </c>
      <c r="I383" s="26">
        <f t="shared" si="84"/>
        <v>-10.133514746916333</v>
      </c>
      <c r="J383" s="46"/>
    </row>
    <row r="384" spans="1:10" hidden="1" x14ac:dyDescent="0.25">
      <c r="A384" s="43">
        <v>11</v>
      </c>
      <c r="B384" s="4"/>
      <c r="C384" s="31">
        <v>188.79662515022929</v>
      </c>
      <c r="D384" s="25">
        <f t="shared" si="86"/>
        <v>-0.71997378225141517</v>
      </c>
      <c r="E384" s="25">
        <f>+C384/$C$370*100-100</f>
        <v>2.6951324221265054</v>
      </c>
      <c r="F384" s="35">
        <f>+AVERAGE(C$374:C384)/AVERAGE(C$359:C369)*100-100</f>
        <v>-8.5431979304042471</v>
      </c>
      <c r="G384" s="25">
        <f>+C384/C369*100-100</f>
        <v>3.0299951054327323</v>
      </c>
      <c r="H384" s="24">
        <f>((SUM(C370:C384)-C$371)/12)</f>
        <v>182.75974389505836</v>
      </c>
      <c r="I384" s="26">
        <f t="shared" si="84"/>
        <v>-8.9567205765735025</v>
      </c>
      <c r="J384" s="46"/>
    </row>
    <row r="385" spans="1:10" hidden="1" x14ac:dyDescent="0.25">
      <c r="A385" s="43">
        <v>12</v>
      </c>
      <c r="B385" s="4"/>
      <c r="C385" s="31">
        <v>190.61625729491971</v>
      </c>
      <c r="D385" s="25">
        <f t="shared" si="86"/>
        <v>0.9638054405064338</v>
      </c>
      <c r="E385" s="25">
        <f>+C385/$C$370*100-100</f>
        <v>3.6849136955462427</v>
      </c>
      <c r="F385" s="35">
        <f>+AVERAGE(C$374:C385)/AVERAGE(C$359:C370)*100-100</f>
        <v>-7.5989645049955783</v>
      </c>
      <c r="G385" s="25">
        <f>+C385/C370*100-100</f>
        <v>3.6849136955462427</v>
      </c>
      <c r="H385" s="24">
        <f>((SUM(C371:C385)-C$371)/12)</f>
        <v>183.32427833572146</v>
      </c>
      <c r="I385" s="26">
        <f t="shared" si="84"/>
        <v>-7.5989645049955925</v>
      </c>
      <c r="J385" s="46"/>
    </row>
    <row r="386" spans="1:10" hidden="1" x14ac:dyDescent="0.25">
      <c r="A386" s="23" t="s">
        <v>31</v>
      </c>
      <c r="B386" s="4"/>
      <c r="C386" s="31">
        <v>183.32427833572149</v>
      </c>
      <c r="D386" s="25"/>
      <c r="E386" s="25"/>
      <c r="F386" s="35"/>
      <c r="G386" s="25"/>
      <c r="H386" s="24"/>
      <c r="I386" s="26"/>
      <c r="J386" s="46"/>
    </row>
    <row r="387" spans="1:10" hidden="1" x14ac:dyDescent="0.25">
      <c r="A387" s="23"/>
      <c r="B387" s="4"/>
      <c r="C387" s="31"/>
      <c r="D387" s="25"/>
      <c r="E387" s="25"/>
      <c r="F387" s="35"/>
      <c r="G387" s="25"/>
      <c r="H387" s="24"/>
      <c r="I387" s="26"/>
      <c r="J387" s="46"/>
    </row>
    <row r="388" spans="1:10" hidden="1" x14ac:dyDescent="0.25">
      <c r="A388" s="23"/>
      <c r="B388" s="4"/>
      <c r="C388" s="31"/>
      <c r="D388" s="25"/>
      <c r="E388" s="25"/>
      <c r="F388" s="35"/>
      <c r="G388" s="25"/>
      <c r="H388" s="24"/>
      <c r="I388" s="26"/>
      <c r="J388" s="46"/>
    </row>
    <row r="389" spans="1:10" x14ac:dyDescent="0.25">
      <c r="A389" s="44">
        <v>2010</v>
      </c>
      <c r="B389" s="4"/>
      <c r="C389" s="31"/>
      <c r="D389" s="25"/>
      <c r="E389" s="25"/>
      <c r="F389" s="35"/>
      <c r="G389" s="25"/>
      <c r="H389" s="24"/>
      <c r="I389" s="26"/>
      <c r="J389" s="46"/>
    </row>
    <row r="390" spans="1:10" x14ac:dyDescent="0.25">
      <c r="A390" s="43">
        <v>1</v>
      </c>
      <c r="B390" s="4"/>
      <c r="C390" s="31">
        <v>198.64744952289425</v>
      </c>
      <c r="D390" s="25">
        <f>+C390/C385*100-100</f>
        <v>4.2132776825791751</v>
      </c>
      <c r="E390" s="25">
        <f t="shared" ref="E390:E401" si="90">+C390/$C$385*100-100</f>
        <v>4.2132776825791751</v>
      </c>
      <c r="F390" s="35">
        <f>+AVERAGE(C$390:C390)/AVERAGE(C$374:C374)*100-100</f>
        <v>10.053838800750526</v>
      </c>
      <c r="G390" s="25">
        <f t="shared" ref="G390:G401" si="91">+C390/C374*100-100</f>
        <v>10.053838800750526</v>
      </c>
      <c r="H390" s="24">
        <f t="shared" ref="H390:H401" si="92">((SUM(C375:C390)-C$386)/12)</f>
        <v>184.83654531450691</v>
      </c>
      <c r="I390" s="26">
        <f t="shared" ref="I390:I401" si="93">+H390/H374*100-100</f>
        <v>-5.5782640442021574</v>
      </c>
      <c r="J390" s="46"/>
    </row>
    <row r="391" spans="1:10" x14ac:dyDescent="0.25">
      <c r="A391" s="43">
        <v>2</v>
      </c>
      <c r="B391" s="4"/>
      <c r="C391" s="31">
        <v>200.83316035235529</v>
      </c>
      <c r="D391" s="25">
        <f t="shared" ref="D391:D401" si="94">+C391/C390*100-100</f>
        <v>1.1002964471532977</v>
      </c>
      <c r="E391" s="25">
        <f t="shared" si="90"/>
        <v>5.3599326743825912</v>
      </c>
      <c r="F391" s="35">
        <f>+AVERAGE(C$390:C391)/AVERAGE(C$374:C375)*100-100</f>
        <v>11.855135350830764</v>
      </c>
      <c r="G391" s="25">
        <f t="shared" si="91"/>
        <v>13.69578855213156</v>
      </c>
      <c r="H391" s="24">
        <f t="shared" si="92"/>
        <v>186.85257461916103</v>
      </c>
      <c r="I391" s="26">
        <f t="shared" si="93"/>
        <v>-3.1356942677737862</v>
      </c>
      <c r="J391" s="46"/>
    </row>
    <row r="392" spans="1:10" x14ac:dyDescent="0.25">
      <c r="A392" s="43">
        <v>3</v>
      </c>
      <c r="B392" s="4"/>
      <c r="C392" s="31">
        <v>197.81748580500877</v>
      </c>
      <c r="D392" s="25">
        <f t="shared" si="94"/>
        <v>-1.5015819808121336</v>
      </c>
      <c r="E392" s="25">
        <f t="shared" si="90"/>
        <v>3.7778669103482514</v>
      </c>
      <c r="F392" s="35">
        <f>+AVERAGE(C$390:C392)/AVERAGE(C$374:C376)*100-100</f>
        <v>12.991409855639176</v>
      </c>
      <c r="G392" s="25">
        <f t="shared" si="91"/>
        <v>15.357905576379366</v>
      </c>
      <c r="H392" s="24">
        <f t="shared" si="92"/>
        <v>189.04723873369122</v>
      </c>
      <c r="I392" s="26">
        <f t="shared" si="93"/>
        <v>-0.88358428280793078</v>
      </c>
      <c r="J392" s="46"/>
    </row>
    <row r="393" spans="1:10" x14ac:dyDescent="0.25">
      <c r="A393" s="43">
        <v>4</v>
      </c>
      <c r="B393" s="4"/>
      <c r="C393" s="31">
        <v>204.95018641422979</v>
      </c>
      <c r="D393" s="25">
        <f t="shared" si="94"/>
        <v>3.6056977370806322</v>
      </c>
      <c r="E393" s="25">
        <f t="shared" si="90"/>
        <v>7.5197831091252425</v>
      </c>
      <c r="F393" s="35">
        <f>+AVERAGE(C$390:C393)/AVERAGE(C$374:C377)*100-100</f>
        <v>13.217374833761554</v>
      </c>
      <c r="G393" s="25">
        <f t="shared" si="91"/>
        <v>13.881102901129665</v>
      </c>
      <c r="H393" s="24">
        <f t="shared" si="92"/>
        <v>191.12904053892692</v>
      </c>
      <c r="I393" s="26">
        <f t="shared" si="93"/>
        <v>0.57009511446115368</v>
      </c>
      <c r="J393" s="46"/>
    </row>
    <row r="394" spans="1:10" x14ac:dyDescent="0.25">
      <c r="A394" s="43">
        <v>5</v>
      </c>
      <c r="B394" s="4"/>
      <c r="C394" s="31">
        <v>204.43384131309034</v>
      </c>
      <c r="D394" s="25">
        <f t="shared" si="94"/>
        <v>-0.25193687801574072</v>
      </c>
      <c r="E394" s="25">
        <f t="shared" si="90"/>
        <v>7.2489011243108195</v>
      </c>
      <c r="F394" s="35">
        <f>+AVERAGE(C$390:C394)/AVERAGE(C$374:C378)*100-100</f>
        <v>12.833059063622983</v>
      </c>
      <c r="G394" s="25">
        <f t="shared" si="91"/>
        <v>11.349787993515676</v>
      </c>
      <c r="H394" s="24">
        <f t="shared" si="92"/>
        <v>192.86552098747123</v>
      </c>
      <c r="I394" s="26">
        <f t="shared" si="93"/>
        <v>2.1138149407874636</v>
      </c>
      <c r="J394" s="46"/>
    </row>
    <row r="395" spans="1:10" x14ac:dyDescent="0.25">
      <c r="A395" s="43">
        <v>6</v>
      </c>
      <c r="B395" s="4"/>
      <c r="C395" s="31">
        <v>202.86683845881711</v>
      </c>
      <c r="D395" s="25">
        <f t="shared" si="94"/>
        <v>-0.76650854095792909</v>
      </c>
      <c r="E395" s="25">
        <f t="shared" si="90"/>
        <v>6.4268291371094364</v>
      </c>
      <c r="F395" s="35">
        <f>+AVERAGE(C$390:C395)/AVERAGE(C$374:C379)*100-100</f>
        <v>12.739926013952257</v>
      </c>
      <c r="G395" s="25">
        <f t="shared" si="91"/>
        <v>12.280038825422849</v>
      </c>
      <c r="H395" s="24">
        <f t="shared" si="92"/>
        <v>194.71447879475826</v>
      </c>
      <c r="I395" s="26">
        <f t="shared" si="93"/>
        <v>3.9091448103527142</v>
      </c>
      <c r="J395" s="46"/>
    </row>
    <row r="396" spans="1:10" x14ac:dyDescent="0.25">
      <c r="A396" s="43">
        <v>7</v>
      </c>
      <c r="B396" s="4"/>
      <c r="C396" s="31">
        <v>201.81297965779106</v>
      </c>
      <c r="D396" s="25">
        <f t="shared" si="94"/>
        <v>-0.51948303085522696</v>
      </c>
      <c r="E396" s="25">
        <f t="shared" si="90"/>
        <v>5.8739598194648579</v>
      </c>
      <c r="F396" s="35">
        <f>+AVERAGE(C$390:C396)/AVERAGE(C$374:C380)*100-100</f>
        <v>12.166822134657963</v>
      </c>
      <c r="G396" s="25">
        <f t="shared" si="91"/>
        <v>8.8504727308214939</v>
      </c>
      <c r="H396" s="24">
        <f t="shared" si="92"/>
        <v>196.08190531144112</v>
      </c>
      <c r="I396" s="26">
        <f t="shared" si="93"/>
        <v>5.3164878027907037</v>
      </c>
      <c r="J396" s="46"/>
    </row>
    <row r="397" spans="1:10" x14ac:dyDescent="0.25">
      <c r="A397" s="43">
        <v>8</v>
      </c>
      <c r="B397" s="4"/>
      <c r="C397" s="31">
        <v>205.04376634083309</v>
      </c>
      <c r="D397" s="25">
        <f t="shared" si="94"/>
        <v>1.6008815134291154</v>
      </c>
      <c r="E397" s="25">
        <f t="shared" si="90"/>
        <v>7.5688764697500375</v>
      </c>
      <c r="F397" s="35">
        <f>+AVERAGE(C$390:C397)/AVERAGE(C$374:C381)*100-100</f>
        <v>11.858142694413473</v>
      </c>
      <c r="G397" s="25">
        <f t="shared" si="91"/>
        <v>9.7786706452023537</v>
      </c>
      <c r="H397" s="24">
        <f t="shared" si="92"/>
        <v>197.60394920144464</v>
      </c>
      <c r="I397" s="26">
        <f t="shared" si="93"/>
        <v>7.3804759957541251</v>
      </c>
      <c r="J397" s="46"/>
    </row>
    <row r="398" spans="1:10" x14ac:dyDescent="0.25">
      <c r="A398" s="43">
        <v>9</v>
      </c>
      <c r="B398" s="4"/>
      <c r="C398" s="31">
        <v>207.81951001755294</v>
      </c>
      <c r="D398" s="25">
        <f t="shared" si="94"/>
        <v>1.3537322915273933</v>
      </c>
      <c r="E398" s="25">
        <f t="shared" si="90"/>
        <v>9.02507108615427</v>
      </c>
      <c r="F398" s="35">
        <f>+AVERAGE(C$390:C398)/AVERAGE(C$374:C382)*100-100</f>
        <v>11.894192473946248</v>
      </c>
      <c r="G398" s="25">
        <f t="shared" si="91"/>
        <v>12.175380367755679</v>
      </c>
      <c r="H398" s="24">
        <f t="shared" si="92"/>
        <v>199.48365576302783</v>
      </c>
      <c r="I398" s="26">
        <f t="shared" si="93"/>
        <v>9.5369122981003613</v>
      </c>
      <c r="J398" s="46"/>
    </row>
    <row r="399" spans="1:10" x14ac:dyDescent="0.25">
      <c r="A399" s="43">
        <v>10</v>
      </c>
      <c r="B399" s="4"/>
      <c r="C399" s="31">
        <v>213.74293361881311</v>
      </c>
      <c r="D399" s="25">
        <f t="shared" si="94"/>
        <v>2.8502731051381431</v>
      </c>
      <c r="E399" s="25">
        <f t="shared" si="90"/>
        <v>12.132583365180665</v>
      </c>
      <c r="F399" s="35">
        <f>+AVERAGE(C$390:C399)/AVERAGE(C$374:C383)*100-100</f>
        <v>11.94684249142783</v>
      </c>
      <c r="G399" s="25">
        <f t="shared" si="91"/>
        <v>12.398217058428656</v>
      </c>
      <c r="H399" s="24">
        <f t="shared" si="92"/>
        <v>201.44841949554453</v>
      </c>
      <c r="I399" s="26">
        <f t="shared" si="93"/>
        <v>10.505582237447214</v>
      </c>
      <c r="J399" s="46"/>
    </row>
    <row r="400" spans="1:10" x14ac:dyDescent="0.25">
      <c r="A400" s="43">
        <v>11</v>
      </c>
      <c r="B400" s="4"/>
      <c r="C400" s="31">
        <v>213.19603733383244</v>
      </c>
      <c r="D400" s="25">
        <f t="shared" si="94"/>
        <v>-0.25586636981225297</v>
      </c>
      <c r="E400" s="25">
        <f t="shared" si="90"/>
        <v>11.845673794747483</v>
      </c>
      <c r="F400" s="35">
        <f>+AVERAGE(C$390:C400)/AVERAGE(C$374:C384)*100-100</f>
        <v>12.038625680480493</v>
      </c>
      <c r="G400" s="25">
        <f t="shared" si="91"/>
        <v>12.923648483752316</v>
      </c>
      <c r="H400" s="24">
        <f t="shared" si="92"/>
        <v>203.48170384417816</v>
      </c>
      <c r="I400" s="26">
        <f t="shared" si="93"/>
        <v>11.338361231792078</v>
      </c>
      <c r="J400" s="46"/>
    </row>
    <row r="401" spans="1:10" x14ac:dyDescent="0.25">
      <c r="A401" s="43">
        <v>12</v>
      </c>
      <c r="B401" s="4"/>
      <c r="C401" s="31">
        <v>203.87878209468821</v>
      </c>
      <c r="D401" s="25">
        <f t="shared" si="94"/>
        <v>-4.3702759937112745</v>
      </c>
      <c r="E401" s="25">
        <f t="shared" si="90"/>
        <v>6.9577091628910068</v>
      </c>
      <c r="F401" s="35">
        <f>+AVERAGE(C$390:C401)/AVERAGE(C$374:C385)*100-100</f>
        <v>11.598374258699721</v>
      </c>
      <c r="G401" s="25">
        <f t="shared" si="91"/>
        <v>6.9577091628910068</v>
      </c>
      <c r="H401" s="24">
        <f t="shared" si="92"/>
        <v>204.58691424415886</v>
      </c>
      <c r="I401" s="26">
        <f t="shared" si="93"/>
        <v>11.598374258699764</v>
      </c>
      <c r="J401" s="46"/>
    </row>
    <row r="402" spans="1:10" x14ac:dyDescent="0.25">
      <c r="A402" s="23" t="s">
        <v>31</v>
      </c>
      <c r="B402" s="4"/>
      <c r="C402" s="31">
        <v>204.58691424415883</v>
      </c>
      <c r="D402" s="25"/>
      <c r="E402" s="25"/>
      <c r="F402" s="35"/>
      <c r="G402" s="25"/>
      <c r="H402" s="24"/>
      <c r="I402" s="26"/>
      <c r="J402" s="46"/>
    </row>
    <row r="403" spans="1:10" x14ac:dyDescent="0.25">
      <c r="A403" s="23"/>
      <c r="B403" s="4"/>
      <c r="C403" s="31"/>
      <c r="D403" s="25"/>
      <c r="E403" s="25"/>
      <c r="F403" s="35"/>
      <c r="G403" s="25"/>
      <c r="H403" s="24"/>
      <c r="I403" s="26"/>
      <c r="J403" s="46"/>
    </row>
    <row r="404" spans="1:10" x14ac:dyDescent="0.25">
      <c r="A404" s="44">
        <v>2011</v>
      </c>
      <c r="B404" s="4"/>
      <c r="C404" s="46"/>
      <c r="D404" s="25"/>
      <c r="E404" s="25"/>
      <c r="F404" s="35"/>
      <c r="G404" s="25"/>
      <c r="H404" s="24"/>
      <c r="I404" s="26"/>
      <c r="J404" s="46"/>
    </row>
    <row r="405" spans="1:10" x14ac:dyDescent="0.25">
      <c r="A405" s="43">
        <v>1</v>
      </c>
      <c r="B405" s="4"/>
      <c r="C405" s="31">
        <v>198.27173306176957</v>
      </c>
      <c r="D405" s="25">
        <f>+C405/C401*100-100</f>
        <v>-2.7501876238963092</v>
      </c>
      <c r="E405" s="25">
        <f t="shared" ref="E405:E416" si="95">+C405/$C$401*100-100</f>
        <v>-2.7501876238963092</v>
      </c>
      <c r="F405" s="35">
        <f>+AVERAGE(C$405:C405)/AVERAGE(C$390:C390)*100-100</f>
        <v>-0.1891373194204391</v>
      </c>
      <c r="G405" s="25">
        <f>+C405/C390*100-100</f>
        <v>-0.1891373194204391</v>
      </c>
      <c r="H405" s="24">
        <f>((SUM(C391:C405)-C$402)/12)</f>
        <v>204.55560453906514</v>
      </c>
      <c r="I405" s="26">
        <f>+H405/H390*100-100</f>
        <v>10.668376857512385</v>
      </c>
      <c r="J405" s="46"/>
    </row>
    <row r="406" spans="1:10" x14ac:dyDescent="0.25">
      <c r="A406" s="43">
        <v>2</v>
      </c>
      <c r="B406" s="4"/>
      <c r="C406" s="31">
        <v>192.21688620900287</v>
      </c>
      <c r="D406" s="25">
        <f t="shared" ref="D406:D416" si="96">+C406/C405*100-100</f>
        <v>-3.053812441776742</v>
      </c>
      <c r="E406" s="25">
        <f t="shared" si="95"/>
        <v>-5.7200144938423136</v>
      </c>
      <c r="F406" s="35">
        <f>+AVERAGE(C$405:C406)/AVERAGE(C$390:C391)*100-100</f>
        <v>-2.250920415708066</v>
      </c>
      <c r="G406" s="25">
        <f t="shared" ref="G406:G414" si="97">+C406/C391*100-100</f>
        <v>-4.2902646795158006</v>
      </c>
      <c r="H406" s="24">
        <f t="shared" ref="H406:H416" si="98">((SUM(C392:C406)-C$402)/12)</f>
        <v>203.83758169378584</v>
      </c>
      <c r="I406" s="26">
        <f t="shared" ref="I406" si="99">+H406/H391*100-100</f>
        <v>9.0900578219183217</v>
      </c>
      <c r="J406" s="46"/>
    </row>
    <row r="407" spans="1:10" x14ac:dyDescent="0.25">
      <c r="A407" s="43">
        <v>3</v>
      </c>
      <c r="B407" s="4"/>
      <c r="C407" s="31">
        <v>188.87585221870486</v>
      </c>
      <c r="D407" s="25">
        <f t="shared" si="96"/>
        <v>-1.7381584189565871</v>
      </c>
      <c r="E407" s="25">
        <f t="shared" si="95"/>
        <v>-7.3587499993086425</v>
      </c>
      <c r="F407" s="35">
        <f>+AVERAGE(C$405:C407)/AVERAGE(C$390:C392)*100-100</f>
        <v>-3.002457955329092</v>
      </c>
      <c r="G407" s="25">
        <f t="shared" si="97"/>
        <v>-4.5201431763811684</v>
      </c>
      <c r="H407" s="24">
        <f t="shared" si="98"/>
        <v>203.09244556159385</v>
      </c>
      <c r="I407" s="26">
        <f>+H407/H392*100-100</f>
        <v>7.4294694394811955</v>
      </c>
      <c r="J407" s="46"/>
    </row>
    <row r="408" spans="1:10" x14ac:dyDescent="0.25">
      <c r="A408" s="43">
        <v>4</v>
      </c>
      <c r="B408" s="4"/>
      <c r="C408" s="31">
        <v>193.09203103107743</v>
      </c>
      <c r="D408" s="25">
        <f t="shared" si="96"/>
        <v>2.23224872997028</v>
      </c>
      <c r="E408" s="25">
        <f t="shared" si="95"/>
        <v>-5.2907668727396242</v>
      </c>
      <c r="F408" s="35">
        <f>+AVERAGE(C$405:C408)/AVERAGE(C$390:C393)*100-100</f>
        <v>-3.7135361008382262</v>
      </c>
      <c r="G408" s="25">
        <f t="shared" si="97"/>
        <v>-5.7858719675353427</v>
      </c>
      <c r="H408" s="24">
        <f t="shared" si="98"/>
        <v>202.10426594633111</v>
      </c>
      <c r="I408" s="26">
        <f t="shared" ref="I408" si="100">+H408/H393*100-100</f>
        <v>5.7423117787110272</v>
      </c>
      <c r="J408" s="46"/>
    </row>
    <row r="409" spans="1:10" x14ac:dyDescent="0.25">
      <c r="A409" s="43">
        <v>5</v>
      </c>
      <c r="B409" s="4"/>
      <c r="C409" s="31">
        <v>191.51140918193107</v>
      </c>
      <c r="D409" s="25">
        <f t="shared" si="96"/>
        <v>-0.81858471357213602</v>
      </c>
      <c r="E409" s="25">
        <f t="shared" si="95"/>
        <v>-6.0660421774607727</v>
      </c>
      <c r="F409" s="35">
        <f>+AVERAGE(C$405:C409)/AVERAGE(C$390:C394)*100-100</f>
        <v>-4.2430684634099549</v>
      </c>
      <c r="G409" s="25">
        <f t="shared" si="97"/>
        <v>-6.3210826779743172</v>
      </c>
      <c r="H409" s="24">
        <f t="shared" si="98"/>
        <v>201.02739660206782</v>
      </c>
      <c r="I409" s="26">
        <f>+H409/H394*100-100</f>
        <v>4.2318998091560331</v>
      </c>
      <c r="J409" s="46"/>
    </row>
    <row r="410" spans="1:10" x14ac:dyDescent="0.25">
      <c r="A410" s="43">
        <v>6</v>
      </c>
      <c r="B410" s="4"/>
      <c r="C410" s="31">
        <v>185.63344177541418</v>
      </c>
      <c r="D410" s="25">
        <f t="shared" si="96"/>
        <v>-3.069251817228789</v>
      </c>
      <c r="E410" s="25">
        <f t="shared" si="95"/>
        <v>-8.9491118849239939</v>
      </c>
      <c r="F410" s="35">
        <f>+AVERAGE(C$405:C410)/AVERAGE(C$390:C395)*100-100</f>
        <v>-4.9561952660430961</v>
      </c>
      <c r="G410" s="25">
        <f t="shared" si="97"/>
        <v>-8.4949303761646604</v>
      </c>
      <c r="H410" s="24">
        <f t="shared" si="98"/>
        <v>199.59128021178424</v>
      </c>
      <c r="I410" s="26">
        <f t="shared" ref="I410" si="101">+H410/H395*100-100</f>
        <v>2.5045910541487899</v>
      </c>
      <c r="J410" s="46"/>
    </row>
    <row r="411" spans="1:10" x14ac:dyDescent="0.25">
      <c r="A411" s="43">
        <v>7</v>
      </c>
      <c r="B411" s="4"/>
      <c r="C411" s="31">
        <v>179.89267486632252</v>
      </c>
      <c r="D411" s="25">
        <f t="shared" si="96"/>
        <v>-3.092528401233352</v>
      </c>
      <c r="E411" s="25">
        <f t="shared" si="95"/>
        <v>-11.764886459457912</v>
      </c>
      <c r="F411" s="35">
        <f>+AVERAGE(C$405:C411)/AVERAGE(C$390:C396)*100-100</f>
        <v>-5.8006320541385605</v>
      </c>
      <c r="G411" s="25">
        <f t="shared" si="97"/>
        <v>-10.861692260150079</v>
      </c>
      <c r="H411" s="24">
        <f t="shared" si="98"/>
        <v>197.76458814582853</v>
      </c>
      <c r="I411" s="26">
        <f>+H411/H396*100-100</f>
        <v>0.85815304156430727</v>
      </c>
      <c r="J411" s="46"/>
    </row>
    <row r="412" spans="1:10" x14ac:dyDescent="0.25">
      <c r="A412" s="43">
        <v>8</v>
      </c>
      <c r="B412" s="4"/>
      <c r="C412" s="31">
        <v>170.77621024575836</v>
      </c>
      <c r="D412" s="25">
        <f t="shared" si="96"/>
        <v>-5.0677242012986738</v>
      </c>
      <c r="E412" s="25">
        <f t="shared" si="95"/>
        <v>-16.236398662395317</v>
      </c>
      <c r="F412" s="35">
        <f>+AVERAGE(C$405:C412)/AVERAGE(C$390:C397)*100-100</f>
        <v>-7.1847970289855425</v>
      </c>
      <c r="G412" s="25">
        <f t="shared" si="97"/>
        <v>-16.712313037653445</v>
      </c>
      <c r="H412" s="24">
        <f t="shared" si="98"/>
        <v>194.90895847123895</v>
      </c>
      <c r="I412" s="26">
        <f t="shared" ref="I412" si="102">+H412/H397*100-100</f>
        <v>-1.3638344481963287</v>
      </c>
      <c r="J412" s="46"/>
    </row>
    <row r="413" spans="1:10" x14ac:dyDescent="0.25">
      <c r="A413" s="43">
        <v>9</v>
      </c>
      <c r="B413" s="4"/>
      <c r="C413" s="31">
        <v>170.42940909790005</v>
      </c>
      <c r="D413" s="25">
        <f t="shared" si="96"/>
        <v>-0.20307345347413275</v>
      </c>
      <c r="E413" s="25">
        <f t="shared" si="95"/>
        <v>-16.4065003003859</v>
      </c>
      <c r="F413" s="35">
        <f>+AVERAGE(C$405:C413)/AVERAGE(C$390:C398)*100-100</f>
        <v>-8.4159328952207204</v>
      </c>
      <c r="G413" s="25">
        <f t="shared" si="97"/>
        <v>-17.99162211309941</v>
      </c>
      <c r="H413" s="24">
        <f t="shared" si="98"/>
        <v>191.79311672793457</v>
      </c>
      <c r="I413" s="26">
        <f>+H413/H398*100-100</f>
        <v>-3.855222627476337</v>
      </c>
      <c r="J413" s="46"/>
    </row>
    <row r="414" spans="1:10" x14ac:dyDescent="0.25">
      <c r="A414" s="43">
        <v>10</v>
      </c>
      <c r="B414" s="4"/>
      <c r="C414" s="31">
        <v>172.88610608434183</v>
      </c>
      <c r="D414" s="25">
        <f t="shared" si="96"/>
        <v>1.4414748014707897</v>
      </c>
      <c r="E414" s="25">
        <f t="shared" si="95"/>
        <v>-15.201521066548423</v>
      </c>
      <c r="F414" s="35">
        <f>+AVERAGE(C$405:C414)/AVERAGE(C$390:C399)*100-100</f>
        <v>-9.5380488446769931</v>
      </c>
      <c r="G414" s="25">
        <f t="shared" si="97"/>
        <v>-19.114937201776655</v>
      </c>
      <c r="H414" s="24">
        <f t="shared" si="98"/>
        <v>188.38838110006193</v>
      </c>
      <c r="I414" s="26">
        <f>+H414/H399*100-100</f>
        <v>-6.483068185983683</v>
      </c>
      <c r="J414" s="46"/>
    </row>
    <row r="415" spans="1:10" x14ac:dyDescent="0.25">
      <c r="A415" s="43">
        <v>11</v>
      </c>
      <c r="B415" s="4"/>
      <c r="C415" s="31">
        <v>178.8418759821792</v>
      </c>
      <c r="D415" s="25">
        <f t="shared" si="96"/>
        <v>3.4449095029833501</v>
      </c>
      <c r="E415" s="25">
        <f t="shared" si="95"/>
        <v>-12.28029020738461</v>
      </c>
      <c r="F415" s="35">
        <f>+AVERAGE(C$405:C415)/AVERAGE(C$390:C400)*100-100</f>
        <v>-10.160811913020311</v>
      </c>
      <c r="G415" s="25">
        <f>+C415/C400*100-100</f>
        <v>-16.113883626204483</v>
      </c>
      <c r="H415" s="24">
        <f t="shared" si="98"/>
        <v>185.52553432075752</v>
      </c>
      <c r="I415" s="26">
        <f>+H415/H400*100-100</f>
        <v>-8.8244639120827628</v>
      </c>
      <c r="J415" s="46"/>
    </row>
    <row r="416" spans="1:10" x14ac:dyDescent="0.25">
      <c r="A416" s="43">
        <v>12</v>
      </c>
      <c r="B416" s="4"/>
      <c r="C416" s="31">
        <v>177.18970509334989</v>
      </c>
      <c r="D416" s="25">
        <f t="shared" si="96"/>
        <v>-0.92381657246424709</v>
      </c>
      <c r="E416" s="25">
        <f t="shared" si="95"/>
        <v>-13.090659423766326</v>
      </c>
      <c r="F416" s="35">
        <f>+AVERAGE(C$405:C416)/AVERAGE(C$390:C401)*100-100</f>
        <v>-10.404120787564281</v>
      </c>
      <c r="G416" s="25">
        <f>+C416/C401*100-100</f>
        <v>-13.090659423766326</v>
      </c>
      <c r="H416" s="24">
        <f t="shared" si="98"/>
        <v>183.301444570646</v>
      </c>
      <c r="I416" s="26">
        <f>+H416/H401*100-100</f>
        <v>-10.404120787564295</v>
      </c>
      <c r="J416" s="46"/>
    </row>
    <row r="417" spans="1:10" x14ac:dyDescent="0.25">
      <c r="A417" s="23" t="s">
        <v>31</v>
      </c>
      <c r="B417" s="4"/>
      <c r="C417" s="31">
        <v>183.301444570646</v>
      </c>
      <c r="D417" s="25"/>
      <c r="E417" s="25"/>
      <c r="F417" s="35"/>
      <c r="G417" s="25"/>
      <c r="H417" s="24"/>
      <c r="I417" s="26"/>
      <c r="J417" s="46"/>
    </row>
    <row r="418" spans="1:10" x14ac:dyDescent="0.25">
      <c r="A418" s="23"/>
      <c r="B418" s="4"/>
      <c r="C418" s="31"/>
      <c r="D418" s="25"/>
      <c r="E418" s="25"/>
      <c r="F418" s="35"/>
      <c r="G418" s="25"/>
      <c r="H418" s="24"/>
      <c r="I418" s="26"/>
      <c r="J418" s="46"/>
    </row>
    <row r="419" spans="1:10" x14ac:dyDescent="0.25">
      <c r="A419" s="44">
        <v>2012</v>
      </c>
      <c r="B419" s="4"/>
      <c r="C419" s="31"/>
      <c r="D419" s="25"/>
      <c r="E419" s="25"/>
      <c r="F419" s="35"/>
      <c r="G419" s="25"/>
      <c r="H419" s="24"/>
      <c r="I419" s="26"/>
      <c r="J419" s="46"/>
    </row>
    <row r="420" spans="1:10" x14ac:dyDescent="0.25">
      <c r="A420" s="43">
        <v>1</v>
      </c>
      <c r="B420" s="4"/>
      <c r="C420" s="31">
        <v>182.70678578972056</v>
      </c>
      <c r="D420" s="25">
        <f>+C420/C416*100-100</f>
        <v>3.1136575871967693</v>
      </c>
      <c r="E420" s="25">
        <f t="shared" ref="E420:E425" si="103">+C420/$C$416*100-100</f>
        <v>3.1136575871967693</v>
      </c>
      <c r="F420" s="35">
        <f>+AVERAGE(C$420:C420)/AVERAGE(C$405:C405)*100-100</f>
        <v>-7.8503107990688221</v>
      </c>
      <c r="G420" s="25">
        <f t="shared" ref="G420:G425" si="104">+C420/C405*100-100</f>
        <v>-7.8503107990688221</v>
      </c>
      <c r="H420" s="24">
        <f>((SUM(C406:C420)-C$417)/12)</f>
        <v>182.00436563130859</v>
      </c>
      <c r="I420" s="26">
        <f>+H420/H405*100-100</f>
        <v>-11.024503072683984</v>
      </c>
      <c r="J420" s="46"/>
    </row>
    <row r="421" spans="1:10" x14ac:dyDescent="0.25">
      <c r="A421" s="43">
        <v>2</v>
      </c>
      <c r="B421" s="4"/>
      <c r="C421" s="31">
        <v>189.49847064965823</v>
      </c>
      <c r="D421" s="25">
        <f>+C421/C420*100-100</f>
        <v>3.7172592307295673</v>
      </c>
      <c r="E421" s="25">
        <f t="shared" si="103"/>
        <v>6.9466595419997077</v>
      </c>
      <c r="F421" s="35">
        <f>+AVERAGE(C$420:C421)/AVERAGE(C$405:C406)*100-100</f>
        <v>-4.6821755946530317</v>
      </c>
      <c r="G421" s="25">
        <f t="shared" si="104"/>
        <v>-1.4142438851021666</v>
      </c>
      <c r="H421" s="24">
        <f t="shared" ref="H421:H431" si="105">((SUM(C407:C421)-C$417)/12)</f>
        <v>181.77783100136324</v>
      </c>
      <c r="I421" s="26">
        <f>+H421/H406*100-100</f>
        <v>-10.822219587338793</v>
      </c>
      <c r="J421" s="46"/>
    </row>
    <row r="422" spans="1:10" x14ac:dyDescent="0.25">
      <c r="A422" s="43">
        <v>3</v>
      </c>
      <c r="B422" s="4"/>
      <c r="C422" s="31">
        <v>185.30716263035629</v>
      </c>
      <c r="D422" s="25">
        <f>+C422/C421*100-100</f>
        <v>-2.2117898919885022</v>
      </c>
      <c r="E422" s="25">
        <f t="shared" si="103"/>
        <v>4.5812241364304072</v>
      </c>
      <c r="F422" s="35">
        <f>+AVERAGE(C$420:C422)/AVERAGE(C$405:C407)*100-100</f>
        <v>-3.7717280736188741</v>
      </c>
      <c r="G422" s="25">
        <f t="shared" si="104"/>
        <v>-1.889436657162662</v>
      </c>
      <c r="H422" s="24">
        <f t="shared" si="105"/>
        <v>181.48044020233417</v>
      </c>
      <c r="I422" s="26">
        <f t="shared" ref="I422:I425" si="106">+H422/H407*100-100</f>
        <v>-10.64146197043317</v>
      </c>
      <c r="J422" s="46"/>
    </row>
    <row r="423" spans="1:10" x14ac:dyDescent="0.25">
      <c r="A423" s="43">
        <v>4</v>
      </c>
      <c r="B423" s="4"/>
      <c r="C423" s="31">
        <v>187.74440566643949</v>
      </c>
      <c r="D423" s="25">
        <f>+C423/C422*100-100</f>
        <v>1.3152449163257245</v>
      </c>
      <c r="E423" s="25">
        <f t="shared" si="103"/>
        <v>5.9567233703160127</v>
      </c>
      <c r="F423" s="35">
        <f>+AVERAGE(C$420:C423)/AVERAGE(C$405:C408)*100-100</f>
        <v>-3.5211921571799252</v>
      </c>
      <c r="G423" s="25">
        <f t="shared" si="104"/>
        <v>-2.7694697373488566</v>
      </c>
      <c r="H423" s="24">
        <f t="shared" si="105"/>
        <v>181.03480475528099</v>
      </c>
      <c r="I423" s="26">
        <f t="shared" si="106"/>
        <v>-10.425045256909684</v>
      </c>
      <c r="J423" s="46"/>
    </row>
    <row r="424" spans="1:10" x14ac:dyDescent="0.25">
      <c r="A424" s="43">
        <v>5</v>
      </c>
      <c r="B424" s="4"/>
      <c r="C424" s="31">
        <v>188.84173906454669</v>
      </c>
      <c r="D424" s="25">
        <f>+C424/C423*100-100</f>
        <v>0.58448260773043614</v>
      </c>
      <c r="E424" s="25">
        <f t="shared" si="103"/>
        <v>6.5760219901365531</v>
      </c>
      <c r="F424" s="35">
        <f>+AVERAGE(C$420:C424)/AVERAGE(C$405:C409)*100-100</f>
        <v>-3.0985832141457479</v>
      </c>
      <c r="G424" s="25">
        <f t="shared" si="104"/>
        <v>-1.3940005604826808</v>
      </c>
      <c r="H424" s="24">
        <f t="shared" si="105"/>
        <v>180.81233224549896</v>
      </c>
      <c r="I424" s="26">
        <f>+H424/H409*100-100</f>
        <v>-10.055875317623702</v>
      </c>
      <c r="J424" s="46"/>
    </row>
    <row r="425" spans="1:10" x14ac:dyDescent="0.25">
      <c r="A425" s="43">
        <v>6</v>
      </c>
      <c r="B425" s="4"/>
      <c r="C425" s="31">
        <v>188.214720380074</v>
      </c>
      <c r="D425" s="25">
        <f>+C425/C424*100-100</f>
        <v>-0.33203394947469178</v>
      </c>
      <c r="E425" s="25">
        <f t="shared" si="103"/>
        <v>6.2221534151297107</v>
      </c>
      <c r="F425" s="35">
        <f>+AVERAGE(C$420:C425)/AVERAGE(C$405:C410)*100-100</f>
        <v>-2.3736984315954146</v>
      </c>
      <c r="G425" s="25">
        <f t="shared" si="104"/>
        <v>1.3905245628008913</v>
      </c>
      <c r="H425" s="24">
        <f t="shared" si="105"/>
        <v>181.02743879588729</v>
      </c>
      <c r="I425" s="26">
        <f t="shared" si="106"/>
        <v>-9.3009280747130134</v>
      </c>
      <c r="J425" s="46"/>
    </row>
    <row r="426" spans="1:10" x14ac:dyDescent="0.25">
      <c r="A426" s="43">
        <v>7</v>
      </c>
      <c r="B426" s="4"/>
      <c r="C426" s="31">
        <v>191.17332896900382</v>
      </c>
      <c r="D426" s="25">
        <f t="shared" ref="D426:D431" si="107">+C426/C425*100-100</f>
        <v>1.5719326219305856</v>
      </c>
      <c r="E426" s="25">
        <f t="shared" ref="E426:E431" si="108">+C426/$C$416*100-100</f>
        <v>7.891894096379275</v>
      </c>
      <c r="F426" s="35">
        <f>+AVERAGE(C$420:C426)/AVERAGE(C$405:C411)*100-100</f>
        <v>-1.2040230984985243</v>
      </c>
      <c r="G426" s="25">
        <f t="shared" ref="G426:G431" si="109">+C426/C411*100-100</f>
        <v>6.2707690077230325</v>
      </c>
      <c r="H426" s="24">
        <f t="shared" si="105"/>
        <v>181.96749330444402</v>
      </c>
      <c r="I426" s="26">
        <f t="shared" ref="I426:I431" si="110">+H426/H411*100-100</f>
        <v>-7.9878278459720775</v>
      </c>
      <c r="J426" s="46"/>
    </row>
    <row r="427" spans="1:10" x14ac:dyDescent="0.25">
      <c r="A427" s="43">
        <v>8</v>
      </c>
      <c r="B427" s="4"/>
      <c r="C427" s="31">
        <v>190.8087093174442</v>
      </c>
      <c r="D427" s="25">
        <f t="shared" si="107"/>
        <v>-0.19072725966850612</v>
      </c>
      <c r="E427" s="25">
        <f t="shared" si="108"/>
        <v>7.6861148433648054</v>
      </c>
      <c r="F427" s="35">
        <f>+AVERAGE(C$420:C427)/AVERAGE(C$405:C412)*100-100</f>
        <v>0.26829059017030943</v>
      </c>
      <c r="G427" s="25">
        <f t="shared" si="109"/>
        <v>11.730263274291957</v>
      </c>
      <c r="H427" s="24">
        <f t="shared" si="105"/>
        <v>183.63686822708451</v>
      </c>
      <c r="I427" s="26">
        <f t="shared" si="110"/>
        <v>-5.7832591855021178</v>
      </c>
      <c r="J427" s="46"/>
    </row>
    <row r="428" spans="1:10" x14ac:dyDescent="0.25">
      <c r="A428" s="43">
        <v>9</v>
      </c>
      <c r="B428" s="4"/>
      <c r="C428" s="31">
        <v>186.54783447839623</v>
      </c>
      <c r="D428" s="25">
        <f t="shared" si="107"/>
        <v>-2.2330609825357897</v>
      </c>
      <c r="E428" s="25">
        <f t="shared" si="108"/>
        <v>5.2814182291889438</v>
      </c>
      <c r="F428" s="35">
        <f>+AVERAGE(C$420:C428)/AVERAGE(C$405:C413)*100-100</f>
        <v>1.2056930331933557</v>
      </c>
      <c r="G428" s="25">
        <f t="shared" si="109"/>
        <v>9.4575375610422014</v>
      </c>
      <c r="H428" s="24">
        <f t="shared" si="105"/>
        <v>184.98007034212591</v>
      </c>
      <c r="I428" s="26">
        <f t="shared" si="110"/>
        <v>-3.5522893115466729</v>
      </c>
      <c r="J428" s="46"/>
    </row>
    <row r="429" spans="1:10" x14ac:dyDescent="0.25">
      <c r="A429" s="43">
        <v>10</v>
      </c>
      <c r="B429" s="4"/>
      <c r="C429" s="31">
        <v>189.21465897023916</v>
      </c>
      <c r="D429" s="25">
        <f t="shared" si="107"/>
        <v>1.4295660409565158</v>
      </c>
      <c r="E429" s="25">
        <f t="shared" si="108"/>
        <v>6.7864856316308391</v>
      </c>
      <c r="F429" s="35">
        <f>+AVERAGE(C$420:C429)/AVERAGE(C$405:C414)*100-100</f>
        <v>1.978321977647596</v>
      </c>
      <c r="G429" s="25">
        <f t="shared" si="109"/>
        <v>9.4446877517916334</v>
      </c>
      <c r="H429" s="24">
        <f t="shared" si="105"/>
        <v>186.34078308261735</v>
      </c>
      <c r="I429" s="26">
        <f t="shared" si="110"/>
        <v>-1.0869024965807199</v>
      </c>
      <c r="J429" s="46"/>
    </row>
    <row r="430" spans="1:10" x14ac:dyDescent="0.25">
      <c r="A430" s="43">
        <v>11</v>
      </c>
      <c r="B430" s="4"/>
      <c r="C430" s="31">
        <v>193.09193733866948</v>
      </c>
      <c r="D430" s="25">
        <f t="shared" si="107"/>
        <v>2.0491426983150234</v>
      </c>
      <c r="E430" s="25">
        <f t="shared" si="108"/>
        <v>8.974693104738634</v>
      </c>
      <c r="F430" s="35">
        <f>+AVERAGE(C$420:C430)/AVERAGE(C$405:C415)*100-100</f>
        <v>2.5079821277118555</v>
      </c>
      <c r="G430" s="25">
        <f t="shared" si="109"/>
        <v>7.9679668300450146</v>
      </c>
      <c r="H430" s="24">
        <f t="shared" si="105"/>
        <v>187.52828819565821</v>
      </c>
      <c r="I430" s="26">
        <f t="shared" si="110"/>
        <v>1.0795030895521336</v>
      </c>
      <c r="J430" s="46"/>
    </row>
    <row r="431" spans="1:10" x14ac:dyDescent="0.25">
      <c r="A431" s="43">
        <v>12</v>
      </c>
      <c r="B431" s="4"/>
      <c r="C431" s="31">
        <v>192.03226197875338</v>
      </c>
      <c r="D431" s="25">
        <f t="shared" si="107"/>
        <v>-0.54879316791850385</v>
      </c>
      <c r="E431" s="25">
        <f t="shared" si="108"/>
        <v>8.3766474342196631</v>
      </c>
      <c r="F431" s="35">
        <f>+AVERAGE(C$420:C431)/AVERAGE(C$405:C416)*100-100</f>
        <v>2.98073120932591</v>
      </c>
      <c r="G431" s="25">
        <f t="shared" si="109"/>
        <v>8.3766474342196631</v>
      </c>
      <c r="H431" s="24">
        <f t="shared" si="105"/>
        <v>188.7651679361085</v>
      </c>
      <c r="I431" s="26">
        <f t="shared" si="110"/>
        <v>2.98073120932591</v>
      </c>
      <c r="J431" s="46"/>
    </row>
    <row r="432" spans="1:10" x14ac:dyDescent="0.25">
      <c r="A432" s="60" t="s">
        <v>31</v>
      </c>
      <c r="B432" s="4"/>
      <c r="C432" s="31">
        <v>188.7651679361085</v>
      </c>
      <c r="D432" s="25"/>
      <c r="E432" s="25"/>
      <c r="F432" s="35"/>
      <c r="G432" s="25"/>
      <c r="H432" s="24"/>
      <c r="I432" s="26"/>
      <c r="J432" s="46"/>
    </row>
    <row r="433" spans="1:10" x14ac:dyDescent="0.25">
      <c r="A433" s="60"/>
      <c r="B433" s="4"/>
      <c r="C433" s="31"/>
      <c r="D433" s="25"/>
      <c r="E433" s="25"/>
      <c r="F433" s="35"/>
      <c r="G433" s="25"/>
      <c r="H433" s="24"/>
      <c r="I433" s="26"/>
      <c r="J433" s="46"/>
    </row>
    <row r="434" spans="1:10" x14ac:dyDescent="0.25">
      <c r="A434" s="44">
        <v>2013</v>
      </c>
      <c r="B434" s="4"/>
      <c r="C434" s="31"/>
      <c r="D434" s="25"/>
      <c r="E434" s="25"/>
      <c r="F434" s="35"/>
      <c r="G434" s="25"/>
      <c r="H434" s="24"/>
      <c r="I434" s="26"/>
      <c r="J434" s="46"/>
    </row>
    <row r="435" spans="1:10" x14ac:dyDescent="0.25">
      <c r="A435" s="43">
        <v>1</v>
      </c>
      <c r="B435" s="4"/>
      <c r="C435" s="31">
        <v>196.20609688546773</v>
      </c>
      <c r="D435" s="25">
        <f>+C435/C431*100-100</f>
        <v>2.1735071303675682</v>
      </c>
      <c r="E435" s="25">
        <f t="shared" ref="E435:E446" si="111">+C435/$C$431*100-100</f>
        <v>2.1735071303675682</v>
      </c>
      <c r="F435" s="35">
        <f>+AVERAGE(C$435:C435)/AVERAGE(C$420:C420)*100-100</f>
        <v>7.3885110711124184</v>
      </c>
      <c r="G435" s="25">
        <f t="shared" ref="G435:G439" si="112">+C435/C420*100-100</f>
        <v>7.3885110711124184</v>
      </c>
      <c r="H435" s="24">
        <f>((SUM(C421:C435)-C$432)/12)</f>
        <v>189.89011052742072</v>
      </c>
      <c r="I435" s="26">
        <f>+H435/H420*100-100</f>
        <v>4.33272293703466</v>
      </c>
      <c r="J435" s="66"/>
    </row>
    <row r="436" spans="1:10" x14ac:dyDescent="0.25">
      <c r="A436" s="43">
        <v>2</v>
      </c>
      <c r="B436" s="4"/>
      <c r="C436" s="31">
        <v>194.14309097607759</v>
      </c>
      <c r="D436" s="25">
        <f>+C436/C435*100-100</f>
        <v>-1.0514484219083045</v>
      </c>
      <c r="E436" s="25">
        <f t="shared" si="111"/>
        <v>1.0992054020369437</v>
      </c>
      <c r="F436" s="35">
        <f>+AVERAGE(C$435:C436)/AVERAGE(C$420:C421)*100-100</f>
        <v>4.8747112267399189</v>
      </c>
      <c r="G436" s="25">
        <f t="shared" si="112"/>
        <v>2.4510067603691965</v>
      </c>
      <c r="H436" s="24">
        <f t="shared" ref="H436:H446" si="113">((SUM(C422:C436)-C$432)/12)</f>
        <v>190.27716222128902</v>
      </c>
      <c r="I436" s="26">
        <f>+H436/H421*100-100</f>
        <v>4.6756698399938728</v>
      </c>
      <c r="J436" s="46"/>
    </row>
    <row r="437" spans="1:10" x14ac:dyDescent="0.25">
      <c r="A437" s="43">
        <v>3</v>
      </c>
      <c r="B437" s="4"/>
      <c r="C437" s="31">
        <v>193.27520281854686</v>
      </c>
      <c r="D437" s="25">
        <f>+C437/C436*100-100</f>
        <v>-0.44703530430432181</v>
      </c>
      <c r="E437" s="25">
        <f t="shared" si="111"/>
        <v>0.64725626151869164</v>
      </c>
      <c r="F437" s="35">
        <f>+AVERAGE(C$435:C437)/AVERAGE(C$420:C422)*100-100</f>
        <v>4.6836573890008566</v>
      </c>
      <c r="G437" s="25">
        <f t="shared" si="112"/>
        <v>4.2999094449926503</v>
      </c>
      <c r="H437" s="24">
        <f t="shared" si="113"/>
        <v>190.94116557030489</v>
      </c>
      <c r="I437" s="26">
        <f t="shared" ref="I437:I439" si="114">+H437/H422*100-100</f>
        <v>5.2130826646788364</v>
      </c>
      <c r="J437" s="46"/>
    </row>
    <row r="438" spans="1:10" x14ac:dyDescent="0.25">
      <c r="A438" s="43">
        <v>4</v>
      </c>
      <c r="B438" s="4"/>
      <c r="C438" s="31">
        <v>195.44425099191849</v>
      </c>
      <c r="D438" s="25">
        <f>+C438/C437*100-100</f>
        <v>1.1222589042671984</v>
      </c>
      <c r="E438" s="25">
        <f t="shared" si="111"/>
        <v>1.7767790568142203</v>
      </c>
      <c r="F438" s="35">
        <f>+AVERAGE(C$435:C438)/AVERAGE(C$420:C423)*100-100</f>
        <v>4.5369348945989856</v>
      </c>
      <c r="G438" s="25">
        <f t="shared" si="112"/>
        <v>4.1012382223303661</v>
      </c>
      <c r="H438" s="24">
        <f t="shared" si="113"/>
        <v>191.58281934742817</v>
      </c>
      <c r="I438" s="26">
        <f t="shared" si="114"/>
        <v>5.8265119828232912</v>
      </c>
      <c r="J438" s="46"/>
    </row>
    <row r="439" spans="1:10" x14ac:dyDescent="0.25">
      <c r="A439" s="43">
        <v>5</v>
      </c>
      <c r="B439" s="4"/>
      <c r="C439" s="31">
        <v>192.55152195975162</v>
      </c>
      <c r="D439" s="25">
        <f>+C439/C438*100-100</f>
        <v>-1.4800788549602828</v>
      </c>
      <c r="E439" s="25">
        <f t="shared" si="111"/>
        <v>0.27040247073469459</v>
      </c>
      <c r="F439" s="35">
        <f>+AVERAGE(C$435:C439)/AVERAGE(C$420:C424)*100-100</f>
        <v>4.0168780132120645</v>
      </c>
      <c r="G439" s="25">
        <f t="shared" si="112"/>
        <v>1.9644930795394373</v>
      </c>
      <c r="H439" s="24">
        <f t="shared" si="113"/>
        <v>191.89196792202858</v>
      </c>
      <c r="I439" s="26">
        <f t="shared" si="114"/>
        <v>6.1276991115219772</v>
      </c>
      <c r="J439" s="46"/>
    </row>
    <row r="440" spans="1:10" x14ac:dyDescent="0.25">
      <c r="A440" s="43">
        <v>6</v>
      </c>
      <c r="B440" s="4"/>
      <c r="C440" s="31">
        <v>184.79113362498913</v>
      </c>
      <c r="D440" s="25">
        <f>+C440/C439*100-100</f>
        <v>-4.0302918698220509</v>
      </c>
      <c r="E440" s="25">
        <f t="shared" si="111"/>
        <v>-3.7707874078811869</v>
      </c>
      <c r="F440" s="35">
        <f>+AVERAGE(C$435:C440)/AVERAGE(C$420:C425)*100-100</f>
        <v>3.0381902768659756</v>
      </c>
      <c r="G440" s="25">
        <f>+C440/C425*100-100</f>
        <v>-1.8189792744007462</v>
      </c>
      <c r="H440" s="24">
        <f t="shared" si="113"/>
        <v>191.60666902577148</v>
      </c>
      <c r="I440" s="26">
        <f>+H440/H425*100-100</f>
        <v>5.8439926567223495</v>
      </c>
      <c r="J440" s="46"/>
    </row>
    <row r="441" spans="1:10" x14ac:dyDescent="0.25">
      <c r="A441" s="43">
        <v>7</v>
      </c>
      <c r="B441" s="4"/>
      <c r="C441" s="31">
        <v>183.31298633231606</v>
      </c>
      <c r="D441" s="25">
        <f t="shared" ref="D441:D446" si="115">+C441/C440*100-100</f>
        <v>-0.79990163146722182</v>
      </c>
      <c r="E441" s="25">
        <f t="shared" si="111"/>
        <v>-4.5405264493536208</v>
      </c>
      <c r="F441" s="35">
        <f>+AVERAGE(C$435:C441)/AVERAGE(C$420:C426)*100-100</f>
        <v>1.9975590292731624</v>
      </c>
      <c r="G441" s="25">
        <f t="shared" ref="G441:G446" si="116">+C441/C426*100-100</f>
        <v>-4.1116314075182601</v>
      </c>
      <c r="H441" s="24">
        <f t="shared" si="113"/>
        <v>190.95164047271416</v>
      </c>
      <c r="I441" s="26">
        <f t="shared" ref="I441:I446" si="117">+H441/H426*100-100</f>
        <v>4.9372264271613915</v>
      </c>
      <c r="J441" s="46"/>
    </row>
    <row r="442" spans="1:10" x14ac:dyDescent="0.25">
      <c r="A442" s="43">
        <v>8</v>
      </c>
      <c r="B442" s="4"/>
      <c r="C442" s="31">
        <v>178.73443880366213</v>
      </c>
      <c r="D442" s="25">
        <f t="shared" si="115"/>
        <v>-2.4976667612374115</v>
      </c>
      <c r="E442" s="25">
        <f t="shared" si="111"/>
        <v>-6.92478599068032</v>
      </c>
      <c r="F442" s="35">
        <f>+AVERAGE(C$435:C442)/AVERAGE(C$420:C427)*100-100</f>
        <v>0.94153054350101684</v>
      </c>
      <c r="G442" s="25">
        <f t="shared" si="116"/>
        <v>-6.327945174501636</v>
      </c>
      <c r="H442" s="24">
        <f t="shared" si="113"/>
        <v>189.94545126323237</v>
      </c>
      <c r="I442" s="26">
        <f t="shared" si="117"/>
        <v>3.4353575603057465</v>
      </c>
      <c r="J442" s="46"/>
    </row>
    <row r="443" spans="1:10" x14ac:dyDescent="0.25">
      <c r="A443" s="43">
        <v>9</v>
      </c>
      <c r="B443" s="4"/>
      <c r="C443" s="31">
        <v>174.07880686109209</v>
      </c>
      <c r="D443" s="25">
        <f t="shared" si="115"/>
        <v>-2.6047760989610964</v>
      </c>
      <c r="E443" s="25">
        <f t="shared" si="111"/>
        <v>-9.3491869192519772</v>
      </c>
      <c r="F443" s="35">
        <f>+AVERAGE(C$435:C443)/AVERAGE(C$420:C428)*100-100</f>
        <v>0.10020872138387915</v>
      </c>
      <c r="G443" s="25">
        <f t="shared" si="116"/>
        <v>-6.6840913228334244</v>
      </c>
      <c r="H443" s="24">
        <f t="shared" si="113"/>
        <v>188.90636562845702</v>
      </c>
      <c r="I443" s="26">
        <f t="shared" si="117"/>
        <v>2.1225504342545065</v>
      </c>
      <c r="J443" s="46"/>
    </row>
    <row r="444" spans="1:10" x14ac:dyDescent="0.25">
      <c r="A444" s="43">
        <v>10</v>
      </c>
      <c r="B444" s="4"/>
      <c r="C444" s="31">
        <v>177.71909314916331</v>
      </c>
      <c r="D444" s="25">
        <f t="shared" si="115"/>
        <v>2.0911714376443484</v>
      </c>
      <c r="E444" s="25">
        <f t="shared" si="111"/>
        <v>-7.453523008114999</v>
      </c>
      <c r="F444" s="35">
        <f>+AVERAGE(C$435:C444)/AVERAGE(C$420:C429)*100-100</f>
        <v>-0.52132404811811739</v>
      </c>
      <c r="G444" s="25">
        <f t="shared" si="116"/>
        <v>-6.0754097402590475</v>
      </c>
      <c r="H444" s="24">
        <f t="shared" si="113"/>
        <v>187.94840181003403</v>
      </c>
      <c r="I444" s="26">
        <f t="shared" si="117"/>
        <v>0.86273047736624164</v>
      </c>
      <c r="J444" s="46"/>
    </row>
    <row r="445" spans="1:10" x14ac:dyDescent="0.25">
      <c r="A445" s="43">
        <v>11</v>
      </c>
      <c r="B445" s="4"/>
      <c r="C445" s="31">
        <v>176.32168802835665</v>
      </c>
      <c r="D445" s="25">
        <f t="shared" si="115"/>
        <v>-0.78629993887814464</v>
      </c>
      <c r="E445" s="25">
        <f t="shared" si="111"/>
        <v>-8.1812159001360669</v>
      </c>
      <c r="F445" s="35">
        <f>+AVERAGE(C$435:C445)/AVERAGE(C$420:C430)*100-100</f>
        <v>-1.281694329196128</v>
      </c>
      <c r="G445" s="25">
        <f t="shared" si="116"/>
        <v>-8.685111114141975</v>
      </c>
      <c r="H445" s="24">
        <f t="shared" si="113"/>
        <v>186.55088103417461</v>
      </c>
      <c r="I445" s="26">
        <f t="shared" si="117"/>
        <v>-0.52120518503522817</v>
      </c>
      <c r="J445" s="46"/>
    </row>
    <row r="446" spans="1:10" x14ac:dyDescent="0.25">
      <c r="A446" s="43">
        <v>12</v>
      </c>
      <c r="B446" s="4"/>
      <c r="C446" s="31">
        <v>172.22516723577192</v>
      </c>
      <c r="D446" s="25">
        <f t="shared" si="115"/>
        <v>-2.3233221269557589</v>
      </c>
      <c r="E446" s="25">
        <f t="shared" si="111"/>
        <v>-10.314462027829961</v>
      </c>
      <c r="F446" s="35">
        <f>+AVERAGE(C$435:C446)/AVERAGE(C$420:C431)*100-100</f>
        <v>-2.0474530194171336</v>
      </c>
      <c r="G446" s="25">
        <f t="shared" si="116"/>
        <v>-10.314462027829961</v>
      </c>
      <c r="H446" s="24">
        <f t="shared" si="113"/>
        <v>184.90028980559282</v>
      </c>
      <c r="I446" s="26">
        <f t="shared" si="117"/>
        <v>-2.0474530194171336</v>
      </c>
      <c r="J446" s="46"/>
    </row>
    <row r="447" spans="1:10" x14ac:dyDescent="0.25">
      <c r="A447" s="60" t="s">
        <v>31</v>
      </c>
      <c r="B447" s="4"/>
      <c r="C447" s="31">
        <v>184.90028980559282</v>
      </c>
      <c r="D447" s="25"/>
      <c r="E447" s="25"/>
      <c r="F447" s="35"/>
      <c r="G447" s="25"/>
      <c r="H447" s="24"/>
      <c r="I447" s="24"/>
      <c r="J447" s="46"/>
    </row>
    <row r="448" spans="1:10" x14ac:dyDescent="0.25">
      <c r="A448" s="65"/>
      <c r="B448" s="4"/>
      <c r="C448" s="31"/>
      <c r="D448" s="25"/>
      <c r="E448" s="25"/>
      <c r="F448" s="35"/>
      <c r="G448" s="25"/>
      <c r="H448" s="24"/>
      <c r="I448" s="24"/>
      <c r="J448" s="46"/>
    </row>
    <row r="449" spans="1:10" x14ac:dyDescent="0.25">
      <c r="A449" s="44">
        <v>2014</v>
      </c>
      <c r="B449" s="4"/>
      <c r="C449" s="31"/>
      <c r="D449" s="25"/>
      <c r="E449" s="25"/>
      <c r="F449" s="35"/>
      <c r="G449" s="25"/>
      <c r="H449" s="24"/>
      <c r="I449" s="24"/>
      <c r="J449" s="46"/>
    </row>
    <row r="450" spans="1:10" x14ac:dyDescent="0.25">
      <c r="A450" s="43">
        <v>1</v>
      </c>
      <c r="B450" s="4"/>
      <c r="C450" s="31">
        <v>162.14439730529853</v>
      </c>
      <c r="D450" s="25">
        <f>+C450/C446*100-100</f>
        <v>-5.8532501911715826</v>
      </c>
      <c r="E450" s="25">
        <f>+C450/$C$446*100-100</f>
        <v>-5.8532501911715826</v>
      </c>
      <c r="F450" s="35">
        <f>+AVERAGE(C$450:C450)/AVERAGE(C$435:C435)*100-100</f>
        <v>-17.360163685459881</v>
      </c>
      <c r="G450" s="25">
        <f t="shared" ref="G450:G461" si="118">+C450/C435*100-100</f>
        <v>-17.360163685459881</v>
      </c>
      <c r="H450" s="24">
        <f>((SUM(C436:C450)-C$447)/12)</f>
        <v>182.06181484057868</v>
      </c>
      <c r="I450" s="24">
        <f>+H450/H435*100-100</f>
        <v>-4.1225399601374306</v>
      </c>
      <c r="J450" s="46"/>
    </row>
    <row r="451" spans="1:10" x14ac:dyDescent="0.25">
      <c r="A451" s="43">
        <v>2</v>
      </c>
      <c r="B451" s="4"/>
      <c r="C451" s="31">
        <v>162.11037915069969</v>
      </c>
      <c r="D451" s="25">
        <f>+C451/C450*100-100</f>
        <v>-2.0980160378144319E-2</v>
      </c>
      <c r="E451" s="25">
        <f t="shared" ref="E451:E461" si="119">+C451/$C$446*100-100</f>
        <v>-5.8730023302722856</v>
      </c>
      <c r="F451" s="35">
        <f>+AVERAGE(C$450:C451)/AVERAGE(C$435:C436)*100-100</f>
        <v>-16.932124738783983</v>
      </c>
      <c r="G451" s="25">
        <f t="shared" si="118"/>
        <v>-16.499537358929246</v>
      </c>
      <c r="H451" s="24">
        <f t="shared" ref="H451:H461" si="120">((SUM(C437:C451)-C$447)/12)</f>
        <v>179.39242218846388</v>
      </c>
      <c r="I451" s="24">
        <f>+H451/H436*100-100</f>
        <v>-5.7204658224650018</v>
      </c>
      <c r="J451" s="46"/>
    </row>
    <row r="452" spans="1:10" x14ac:dyDescent="0.25">
      <c r="A452" s="43">
        <v>3</v>
      </c>
      <c r="B452" s="4"/>
      <c r="C452" s="31">
        <v>161.46735301895342</v>
      </c>
      <c r="D452" s="25">
        <f>+C452/C451*100-100</f>
        <v>-0.39665944593745905</v>
      </c>
      <c r="E452" s="25">
        <f t="shared" si="119"/>
        <v>-6.2463659577065869</v>
      </c>
      <c r="F452" s="35">
        <f>+AVERAGE(C$450:C452)/AVERAGE(C$435:C437)*100-100</f>
        <v>-16.774874862761621</v>
      </c>
      <c r="G452" s="25">
        <f t="shared" si="118"/>
        <v>-16.457284398483182</v>
      </c>
      <c r="H452" s="24">
        <f t="shared" si="120"/>
        <v>176.74176803849775</v>
      </c>
      <c r="I452" s="24">
        <f t="shared" ref="I452:I461" si="121">+H452/H437*100-100</f>
        <v>-7.4365302471032066</v>
      </c>
      <c r="J452" s="46"/>
    </row>
    <row r="453" spans="1:10" x14ac:dyDescent="0.25">
      <c r="A453" s="43">
        <v>4</v>
      </c>
      <c r="B453" s="4"/>
      <c r="C453" s="31">
        <v>169.33973748655481</v>
      </c>
      <c r="D453" s="25">
        <f t="shared" ref="D453:D461" si="122">+C453/C452*100-100</f>
        <v>4.8755270464347689</v>
      </c>
      <c r="E453" s="25">
        <f t="shared" si="119"/>
        <v>-1.6753821729590896</v>
      </c>
      <c r="F453" s="35">
        <f>+AVERAGE(C$450:C453)/AVERAGE(C$435:C438)*100-100</f>
        <v>-15.917310500954713</v>
      </c>
      <c r="G453" s="25">
        <f t="shared" si="118"/>
        <v>-13.356501085541311</v>
      </c>
      <c r="H453" s="24">
        <f t="shared" si="120"/>
        <v>174.56639191305078</v>
      </c>
      <c r="I453" s="24">
        <f t="shared" si="121"/>
        <v>-8.8820216198607795</v>
      </c>
      <c r="J453" s="46"/>
    </row>
    <row r="454" spans="1:10" x14ac:dyDescent="0.25">
      <c r="A454" s="43">
        <v>5</v>
      </c>
      <c r="B454" s="4"/>
      <c r="C454" s="31">
        <v>173.03794031986385</v>
      </c>
      <c r="D454" s="25">
        <f t="shared" si="122"/>
        <v>2.1838954566719195</v>
      </c>
      <c r="E454" s="25">
        <f t="shared" si="119"/>
        <v>0.47192468855567427</v>
      </c>
      <c r="F454" s="35">
        <f>+AVERAGE(C$450:C454)/AVERAGE(C$435:C439)*100-100</f>
        <v>-14.771241038672514</v>
      </c>
      <c r="G454" s="25">
        <f t="shared" si="118"/>
        <v>-10.134213140089656</v>
      </c>
      <c r="H454" s="24">
        <f t="shared" si="120"/>
        <v>172.94026010972678</v>
      </c>
      <c r="I454" s="24">
        <f t="shared" si="121"/>
        <v>-9.87623818627074</v>
      </c>
      <c r="J454" s="46"/>
    </row>
    <row r="455" spans="1:10" x14ac:dyDescent="0.25">
      <c r="A455" s="43">
        <v>6</v>
      </c>
      <c r="B455" s="4"/>
      <c r="C455" s="31">
        <v>171.70628554124178</v>
      </c>
      <c r="D455" s="25">
        <f t="shared" si="122"/>
        <v>-0.7695738727359327</v>
      </c>
      <c r="E455" s="25">
        <f t="shared" si="119"/>
        <v>-0.30128099328236146</v>
      </c>
      <c r="F455" s="35">
        <f>+AVERAGE(C$450:C455)/AVERAGE(C$435:C440)*100-100</f>
        <v>-13.542344735444857</v>
      </c>
      <c r="G455" s="25">
        <f t="shared" si="118"/>
        <v>-7.0808852281308248</v>
      </c>
      <c r="H455" s="24">
        <f t="shared" si="120"/>
        <v>171.84985610274785</v>
      </c>
      <c r="I455" s="24">
        <f t="shared" si="121"/>
        <v>-10.311130099739003</v>
      </c>
      <c r="J455" s="46"/>
    </row>
    <row r="456" spans="1:10" x14ac:dyDescent="0.25">
      <c r="A456" s="43">
        <v>7</v>
      </c>
      <c r="B456" s="4"/>
      <c r="C456" s="31">
        <v>171.92741609575413</v>
      </c>
      <c r="D456" s="25">
        <f t="shared" si="122"/>
        <v>0.12878419320254864</v>
      </c>
      <c r="E456" s="25">
        <f t="shared" si="119"/>
        <v>-0.17288480237628789</v>
      </c>
      <c r="F456" s="35">
        <f>+AVERAGE(C$450:C456)/AVERAGE(C$435:C441)*100-100</f>
        <v>-12.539205023638218</v>
      </c>
      <c r="G456" s="25">
        <f t="shared" si="118"/>
        <v>-6.2110003575642878</v>
      </c>
      <c r="H456" s="24">
        <f t="shared" si="120"/>
        <v>170.90105858303434</v>
      </c>
      <c r="I456" s="24">
        <f t="shared" si="121"/>
        <v>-10.500345448744625</v>
      </c>
      <c r="J456" s="46"/>
    </row>
    <row r="457" spans="1:10" x14ac:dyDescent="0.25">
      <c r="A457" s="43">
        <v>8</v>
      </c>
      <c r="B457" s="4"/>
      <c r="C457" s="31">
        <v>170.43314577344299</v>
      </c>
      <c r="D457" s="25">
        <f t="shared" si="122"/>
        <v>-0.8691285870770713</v>
      </c>
      <c r="E457" s="25">
        <f t="shared" si="119"/>
        <v>-1.0405107982131909</v>
      </c>
      <c r="F457" s="35">
        <f>+AVERAGE(C$450:C457)/AVERAGE(C$435:C442)*100-100</f>
        <v>-11.609934804360449</v>
      </c>
      <c r="G457" s="25">
        <f t="shared" si="118"/>
        <v>-4.6444843454808478</v>
      </c>
      <c r="H457" s="24">
        <f t="shared" si="120"/>
        <v>170.20928416384945</v>
      </c>
      <c r="I457" s="24">
        <f t="shared" si="121"/>
        <v>-10.390439448866786</v>
      </c>
      <c r="J457" s="46"/>
    </row>
    <row r="458" spans="1:10" x14ac:dyDescent="0.25">
      <c r="A458" s="43">
        <v>9</v>
      </c>
      <c r="B458" s="4"/>
      <c r="C458" s="31">
        <v>169.96809821510055</v>
      </c>
      <c r="D458" s="25">
        <f t="shared" si="122"/>
        <v>-0.27286215731805896</v>
      </c>
      <c r="E458" s="25">
        <f t="shared" si="119"/>
        <v>-1.3105337953201115</v>
      </c>
      <c r="F458" s="35">
        <f>+AVERAGE(C$450:C458)/AVERAGE(C$435:C443)*100-100</f>
        <v>-10.658716467365139</v>
      </c>
      <c r="G458" s="25">
        <f t="shared" si="118"/>
        <v>-2.3614067215383159</v>
      </c>
      <c r="H458" s="24">
        <f t="shared" si="120"/>
        <v>169.86672511001677</v>
      </c>
      <c r="I458" s="24">
        <f t="shared" si="121"/>
        <v>-10.078877149056808</v>
      </c>
      <c r="J458" s="46"/>
    </row>
    <row r="459" spans="1:10" x14ac:dyDescent="0.25">
      <c r="A459" s="43">
        <v>10</v>
      </c>
      <c r="B459" s="4"/>
      <c r="C459" s="31">
        <v>170.94480562567747</v>
      </c>
      <c r="D459" s="25">
        <f t="shared" si="122"/>
        <v>0.57464160676839526</v>
      </c>
      <c r="E459" s="25">
        <f t="shared" si="119"/>
        <v>-0.74342306101038957</v>
      </c>
      <c r="F459" s="35">
        <f>+AVERAGE(C$450:C459)/AVERAGE(C$435:C444)*100-100</f>
        <v>-10.00809523293681</v>
      </c>
      <c r="G459" s="25">
        <f t="shared" si="118"/>
        <v>-3.8117950094422497</v>
      </c>
      <c r="H459" s="24">
        <f t="shared" si="120"/>
        <v>169.30220114972633</v>
      </c>
      <c r="I459" s="24">
        <f t="shared" si="121"/>
        <v>-9.9209147195377909</v>
      </c>
      <c r="J459" s="46"/>
    </row>
    <row r="460" spans="1:10" x14ac:dyDescent="0.25">
      <c r="A460" s="43">
        <v>11</v>
      </c>
      <c r="B460" s="4"/>
      <c r="C460" s="31">
        <v>175.25857417929012</v>
      </c>
      <c r="D460" s="25">
        <f t="shared" si="122"/>
        <v>2.5234861848090446</v>
      </c>
      <c r="E460" s="25">
        <f t="shared" si="119"/>
        <v>1.7613029455593647</v>
      </c>
      <c r="F460" s="35">
        <f>+AVERAGE(C$450:C460)/AVERAGE(C$435:C445)*100-100</f>
        <v>-9.1977998965400332</v>
      </c>
      <c r="G460" s="25">
        <f t="shared" si="118"/>
        <v>-0.6029399224533023</v>
      </c>
      <c r="H460" s="24">
        <f t="shared" si="120"/>
        <v>169.21360832897076</v>
      </c>
      <c r="I460" s="24">
        <f t="shared" si="121"/>
        <v>-9.2935892926862067</v>
      </c>
      <c r="J460" s="46"/>
    </row>
    <row r="461" spans="1:10" x14ac:dyDescent="0.25">
      <c r="A461" s="43">
        <v>12</v>
      </c>
      <c r="B461" s="4"/>
      <c r="C461" s="31">
        <v>172.71314243114921</v>
      </c>
      <c r="D461" s="25">
        <f t="shared" si="122"/>
        <v>-1.4523864296287883</v>
      </c>
      <c r="E461" s="25">
        <f t="shared" si="119"/>
        <v>0.28333559096462579</v>
      </c>
      <c r="F461" s="35">
        <f>+AVERAGE(C$450:C461)/AVERAGE(C$435:C446)*100-100</f>
        <v>-8.4618671465889719</v>
      </c>
      <c r="G461" s="25">
        <f t="shared" si="118"/>
        <v>0.28333559096462579</v>
      </c>
      <c r="H461" s="24">
        <f t="shared" si="120"/>
        <v>169.25427292858555</v>
      </c>
      <c r="I461" s="24">
        <f t="shared" si="121"/>
        <v>-8.4618671465889719</v>
      </c>
      <c r="J461" s="46"/>
    </row>
    <row r="462" spans="1:10" x14ac:dyDescent="0.25">
      <c r="A462" s="60" t="s">
        <v>31</v>
      </c>
      <c r="B462" s="4"/>
      <c r="C462" s="31">
        <v>169.25427292858555</v>
      </c>
      <c r="D462" s="25"/>
      <c r="E462" s="25"/>
      <c r="F462" s="35"/>
      <c r="G462" s="25"/>
      <c r="H462" s="24"/>
      <c r="I462" s="24"/>
      <c r="J462" s="46"/>
    </row>
    <row r="463" spans="1:10" x14ac:dyDescent="0.25">
      <c r="A463" s="44">
        <v>2015</v>
      </c>
      <c r="B463" s="4"/>
      <c r="C463" s="31"/>
      <c r="D463" s="25"/>
      <c r="E463" s="25"/>
      <c r="F463" s="35"/>
      <c r="G463" s="25"/>
      <c r="H463" s="24"/>
      <c r="I463" s="24"/>
      <c r="J463" s="46"/>
    </row>
    <row r="464" spans="1:10" x14ac:dyDescent="0.25">
      <c r="A464" s="43">
        <v>1</v>
      </c>
      <c r="B464" s="4"/>
      <c r="C464" s="31">
        <v>179.01139202914266</v>
      </c>
      <c r="D464" s="25">
        <f>+C464/C461*100-100</f>
        <v>3.6466533521061848</v>
      </c>
      <c r="E464" s="25">
        <f>+C464/$C$461*100-100</f>
        <v>3.6466533521061848</v>
      </c>
      <c r="F464" s="35">
        <f>+AVERAGE(C$464:C464)/AVERAGE(C$450:C450)*100-100</f>
        <v>10.402453001250251</v>
      </c>
      <c r="G464" s="25">
        <f>+C464/C450*100-100</f>
        <v>10.402453001250251</v>
      </c>
      <c r="H464" s="24">
        <f>((SUM(C450:C464)-C$462)/12)</f>
        <v>184.17188893101411</v>
      </c>
      <c r="I464" s="24">
        <f>+H464/H450*100-100</f>
        <v>1.1589877274831792</v>
      </c>
      <c r="J464" s="46"/>
    </row>
    <row r="465" spans="1:10" x14ac:dyDescent="0.25">
      <c r="A465" s="43">
        <v>2</v>
      </c>
      <c r="B465" s="4"/>
      <c r="C465" s="31">
        <v>177.67499347279173</v>
      </c>
      <c r="D465" s="25">
        <f>+C465/C464*100-100</f>
        <v>-0.74654386025520125</v>
      </c>
      <c r="E465" s="25">
        <f>+C465/$C$461*100-100</f>
        <v>2.8728856251460542</v>
      </c>
      <c r="F465" s="35">
        <f>+AVERAGE(C$464:C465)/AVERAGE(C$450:C451)*100-100</f>
        <v>10.001890920591322</v>
      </c>
      <c r="G465" s="25">
        <f>+C465/C451*100-100</f>
        <v>9.6012447837303512</v>
      </c>
      <c r="H465" s="24">
        <f t="shared" ref="H465:H475" si="123">((SUM(C451:C465)-C$462)/12)</f>
        <v>185.46610527830521</v>
      </c>
      <c r="I465" s="24">
        <f>+H465/H451*100-100</f>
        <v>3.385696572768552</v>
      </c>
      <c r="J465" s="46"/>
    </row>
    <row r="466" spans="1:10" x14ac:dyDescent="0.25">
      <c r="A466" s="43">
        <v>3</v>
      </c>
      <c r="B466" s="4"/>
      <c r="C466" s="31">
        <v>175.01978656316624</v>
      </c>
      <c r="D466" s="25">
        <f t="shared" ref="D466:D475" si="124">+C466/C465*100-100</f>
        <v>-1.4944179018822439</v>
      </c>
      <c r="E466" s="25">
        <f t="shared" ref="E466:E475" si="125">+C466/$C$461*100-100</f>
        <v>1.3355348061810304</v>
      </c>
      <c r="F466" s="35">
        <f>+AVERAGE(C$464:C466)/AVERAGE(C$450:C452)*100-100</f>
        <v>9.4671500019684345</v>
      </c>
      <c r="G466" s="25">
        <f t="shared" ref="G466:G475" si="126">+C466/C452*100-100</f>
        <v>8.3932964099696363</v>
      </c>
      <c r="H466" s="24">
        <f t="shared" si="123"/>
        <v>186.54188922934409</v>
      </c>
      <c r="I466" s="24">
        <f t="shared" ref="I466:I475" si="127">+H466/H452*100-100</f>
        <v>5.5448812692151535</v>
      </c>
      <c r="J466" s="46"/>
    </row>
    <row r="467" spans="1:10" x14ac:dyDescent="0.25">
      <c r="A467" s="43">
        <v>4</v>
      </c>
      <c r="B467" s="4"/>
      <c r="C467" s="31">
        <v>172.62257369402676</v>
      </c>
      <c r="D467" s="25">
        <f t="shared" si="124"/>
        <v>-1.3696810607606977</v>
      </c>
      <c r="E467" s="25">
        <f t="shared" si="125"/>
        <v>-5.2438821879789543E-2</v>
      </c>
      <c r="F467" s="35">
        <f>+AVERAGE(C$464:C467)/AVERAGE(C$450:C453)*100-100</f>
        <v>7.5209505059643504</v>
      </c>
      <c r="G467" s="25">
        <f t="shared" si="126"/>
        <v>1.9386094818604391</v>
      </c>
      <c r="H467" s="24">
        <f t="shared" si="123"/>
        <v>187.47149095226686</v>
      </c>
      <c r="I467" s="24">
        <f t="shared" si="127"/>
        <v>7.3926595479179866</v>
      </c>
      <c r="J467" s="46"/>
    </row>
    <row r="468" spans="1:10" x14ac:dyDescent="0.25">
      <c r="A468" s="43">
        <v>5</v>
      </c>
      <c r="B468" s="4"/>
      <c r="C468" s="31">
        <v>166.99100151100834</v>
      </c>
      <c r="D468" s="25">
        <f t="shared" si="124"/>
        <v>-3.2623613832802505</v>
      </c>
      <c r="E468" s="25">
        <f t="shared" si="125"/>
        <v>-3.3130894612851733</v>
      </c>
      <c r="F468" s="35">
        <f>+AVERAGE(C$464:C468)/AVERAGE(C$450:C454)*100-100</f>
        <v>5.2191703957346931</v>
      </c>
      <c r="G468" s="25">
        <f t="shared" si="126"/>
        <v>-3.4945739631884436</v>
      </c>
      <c r="H468" s="24">
        <f t="shared" si="123"/>
        <v>187.27576295430461</v>
      </c>
      <c r="I468" s="24">
        <f t="shared" si="127"/>
        <v>8.2892802609885337</v>
      </c>
      <c r="J468" s="46"/>
    </row>
    <row r="469" spans="1:10" x14ac:dyDescent="0.25">
      <c r="A469" s="43">
        <v>6</v>
      </c>
      <c r="B469" s="4"/>
      <c r="C469" s="31">
        <v>163.06712119448036</v>
      </c>
      <c r="D469" s="25">
        <f t="shared" si="124"/>
        <v>-2.3497555443245233</v>
      </c>
      <c r="E469" s="25">
        <f t="shared" si="125"/>
        <v>-5.5849955023047215</v>
      </c>
      <c r="F469" s="35">
        <f>+AVERAGE(C$464:C469)/AVERAGE(C$450:C455)*100-100</f>
        <v>3.4587482403089638</v>
      </c>
      <c r="G469" s="25">
        <f t="shared" si="126"/>
        <v>-5.0313617346794217</v>
      </c>
      <c r="H469" s="24">
        <f t="shared" si="123"/>
        <v>186.44486136052265</v>
      </c>
      <c r="I469" s="24">
        <f t="shared" si="127"/>
        <v>8.4928818613898329</v>
      </c>
      <c r="J469" s="46"/>
    </row>
    <row r="470" spans="1:10" x14ac:dyDescent="0.25">
      <c r="A470" s="43">
        <v>7</v>
      </c>
      <c r="B470" s="4"/>
      <c r="C470" s="31">
        <v>163.55520529366717</v>
      </c>
      <c r="D470" s="25">
        <f t="shared" si="124"/>
        <v>0.29931484385787144</v>
      </c>
      <c r="E470" s="25">
        <f t="shared" si="125"/>
        <v>-5.3023973790140388</v>
      </c>
      <c r="F470" s="35">
        <f>+AVERAGE(C$464:C470)/AVERAGE(C$450:C456)*100-100</f>
        <v>2.2367342608568492</v>
      </c>
      <c r="G470" s="25">
        <f t="shared" si="126"/>
        <v>-4.8696193964923538</v>
      </c>
      <c r="H470" s="24">
        <f t="shared" si="123"/>
        <v>185.76560467322483</v>
      </c>
      <c r="I470" s="24">
        <f t="shared" si="127"/>
        <v>8.6977495712634152</v>
      </c>
      <c r="J470" s="46"/>
    </row>
    <row r="471" spans="1:10" x14ac:dyDescent="0.25">
      <c r="A471" s="43">
        <v>8</v>
      </c>
      <c r="B471" s="4"/>
      <c r="C471" s="31">
        <v>158.57975683383486</v>
      </c>
      <c r="D471" s="25">
        <f t="shared" si="124"/>
        <v>-3.0420606002106609</v>
      </c>
      <c r="E471" s="25">
        <f t="shared" si="125"/>
        <v>-8.1831558376911033</v>
      </c>
      <c r="F471" s="35">
        <f>+AVERAGE(C$464:C471)/AVERAGE(C$450:C457)*100-100</f>
        <v>1.0695524173639228</v>
      </c>
      <c r="G471" s="25">
        <f t="shared" si="126"/>
        <v>-6.9548613245482471</v>
      </c>
      <c r="H471" s="24">
        <f t="shared" si="123"/>
        <v>184.65329973473152</v>
      </c>
      <c r="I471" s="24">
        <f t="shared" si="127"/>
        <v>8.4860327342530582</v>
      </c>
      <c r="J471" s="46"/>
    </row>
    <row r="472" spans="1:10" x14ac:dyDescent="0.25">
      <c r="A472" s="43">
        <v>9</v>
      </c>
      <c r="B472" s="4"/>
      <c r="C472" s="31">
        <v>151.74958415079783</v>
      </c>
      <c r="D472" s="25">
        <f t="shared" si="124"/>
        <v>-4.3070898955873105</v>
      </c>
      <c r="E472" s="25">
        <f t="shared" si="125"/>
        <v>-12.137789855053057</v>
      </c>
      <c r="F472" s="35">
        <f>+AVERAGE(C$464:C472)/AVERAGE(C$450:C458)*100-100</f>
        <v>-0.25548901356621911</v>
      </c>
      <c r="G472" s="25">
        <f t="shared" si="126"/>
        <v>-10.718784439916817</v>
      </c>
      <c r="H472" s="24">
        <f t="shared" si="123"/>
        <v>183.09633626617779</v>
      </c>
      <c r="I472" s="24">
        <f t="shared" si="127"/>
        <v>7.7882299476796675</v>
      </c>
      <c r="J472" s="46"/>
    </row>
    <row r="473" spans="1:10" x14ac:dyDescent="0.25">
      <c r="A473" s="43">
        <v>10</v>
      </c>
      <c r="B473" s="4"/>
      <c r="C473" s="31">
        <v>153.01174115332623</v>
      </c>
      <c r="D473" s="25">
        <f t="shared" si="124"/>
        <v>0.83173671255281079</v>
      </c>
      <c r="E473" s="25">
        <f t="shared" si="125"/>
        <v>-11.407007596817238</v>
      </c>
      <c r="F473" s="35">
        <f>+AVERAGE(C$464:C473)/AVERAGE(C$450:C459)*100-100</f>
        <v>-1.295031035570787</v>
      </c>
      <c r="G473" s="25">
        <f t="shared" si="126"/>
        <v>-10.49055828676056</v>
      </c>
      <c r="H473" s="24">
        <f t="shared" si="123"/>
        <v>181.68330651102988</v>
      </c>
      <c r="I473" s="24">
        <f t="shared" si="127"/>
        <v>7.3130209041724328</v>
      </c>
      <c r="J473" s="46"/>
    </row>
    <row r="474" spans="1:10" x14ac:dyDescent="0.25">
      <c r="A474" s="43">
        <v>11</v>
      </c>
      <c r="B474" s="4"/>
      <c r="C474" s="31">
        <v>161.99226387730224</v>
      </c>
      <c r="D474" s="25">
        <f t="shared" si="124"/>
        <v>5.8691722976846847</v>
      </c>
      <c r="E474" s="25">
        <f t="shared" si="125"/>
        <v>-6.2073322289997463</v>
      </c>
      <c r="F474" s="35">
        <f>+AVERAGE(C$464:C474)/AVERAGE(C$450:C460)*100-100</f>
        <v>-1.8867778861732489</v>
      </c>
      <c r="G474" s="25">
        <f t="shared" si="126"/>
        <v>-7.5695642076925651</v>
      </c>
      <c r="H474" s="24">
        <f t="shared" si="123"/>
        <v>180.93726136533198</v>
      </c>
      <c r="I474" s="24">
        <f t="shared" si="127"/>
        <v>6.928315725984092</v>
      </c>
      <c r="J474" s="46"/>
    </row>
    <row r="475" spans="1:10" x14ac:dyDescent="0.25">
      <c r="A475" s="43">
        <v>12</v>
      </c>
      <c r="B475" s="4"/>
      <c r="C475" s="31">
        <v>161.46412139723577</v>
      </c>
      <c r="D475" s="25">
        <f t="shared" si="124"/>
        <v>-0.32602944574347248</v>
      </c>
      <c r="E475" s="25">
        <f t="shared" si="125"/>
        <v>-6.5131239438815669</v>
      </c>
      <c r="F475" s="35">
        <f>+AVERAGE(C$464:C475)/AVERAGE(C$450:C461)*100-100</f>
        <v>-2.2801853670082863</v>
      </c>
      <c r="G475" s="25">
        <f t="shared" si="126"/>
        <v>-6.5131239438815669</v>
      </c>
      <c r="H475" s="24">
        <f t="shared" si="123"/>
        <v>179.7877236334941</v>
      </c>
      <c r="I475" s="24">
        <f t="shared" si="127"/>
        <v>6.2234474336450063</v>
      </c>
      <c r="J475" s="46"/>
    </row>
    <row r="476" spans="1:10" x14ac:dyDescent="0.25">
      <c r="A476" s="4" t="s">
        <v>31</v>
      </c>
      <c r="B476" s="4"/>
      <c r="C476" s="31">
        <v>165.39496176423168</v>
      </c>
      <c r="D476" s="25"/>
      <c r="E476" s="25"/>
      <c r="F476" s="35"/>
      <c r="G476" s="25"/>
      <c r="H476" s="24"/>
      <c r="I476" s="24"/>
      <c r="J476" s="46"/>
    </row>
    <row r="477" spans="1:10" x14ac:dyDescent="0.25">
      <c r="A477" s="44">
        <v>2016</v>
      </c>
      <c r="B477" s="4"/>
      <c r="C477" s="31"/>
      <c r="D477" s="25"/>
      <c r="E477" s="25"/>
      <c r="F477" s="35"/>
      <c r="G477" s="25"/>
      <c r="H477" s="24"/>
      <c r="I477" s="24"/>
      <c r="J477" s="46"/>
    </row>
    <row r="478" spans="1:10" x14ac:dyDescent="0.25">
      <c r="A478" s="43">
        <v>1</v>
      </c>
      <c r="B478" s="4"/>
      <c r="C478" s="31">
        <v>158.27565795352118</v>
      </c>
      <c r="D478" s="25">
        <f>+C478/C475*100-100</f>
        <v>-1.9747194708787958</v>
      </c>
      <c r="E478" s="25">
        <f>+C478/$C$475*100-100</f>
        <v>-1.9747194708787958</v>
      </c>
      <c r="F478" s="35">
        <f>+AVERAGE(C$478:C478)/AVERAGE(C$464:C464)*100-100</f>
        <v>-11.583471778290928</v>
      </c>
      <c r="G478" s="25">
        <f>+C478/C464*100-100</f>
        <v>-11.583471778290928</v>
      </c>
      <c r="H478" s="24">
        <f>((SUM(C464:C478)-C$476)/12)</f>
        <v>178.58459992702512</v>
      </c>
      <c r="I478" s="24">
        <f>+H478/H464*100-100</f>
        <v>-3.0337360584284596</v>
      </c>
      <c r="J478" s="46"/>
    </row>
    <row r="479" spans="1:10" x14ac:dyDescent="0.25">
      <c r="A479" s="43">
        <v>2</v>
      </c>
      <c r="B479" s="4"/>
      <c r="C479" s="31">
        <v>158.83213524551905</v>
      </c>
      <c r="D479" s="25">
        <f>+C479/C478*100-100</f>
        <v>0.35158741349935951</v>
      </c>
      <c r="E479" s="25">
        <f t="shared" ref="E479:E489" si="128">+C479/$C$475*100-100</f>
        <v>-1.6300749224909623</v>
      </c>
      <c r="F479" s="35">
        <f>+AVERAGE(C$478:C479)/AVERAGE(C$464:C465)*100-100</f>
        <v>-11.096188111356881</v>
      </c>
      <c r="G479" s="25">
        <f>+C479/C465*100-100</f>
        <v>-10.605239296186141</v>
      </c>
      <c r="H479" s="24">
        <f t="shared" ref="H479:H489" si="129">((SUM(C465:C479)-C$476)/12)</f>
        <v>176.90299519505649</v>
      </c>
      <c r="I479" s="24">
        <f>+H479/H465*100-100</f>
        <v>-4.6170754868654598</v>
      </c>
      <c r="J479" s="46"/>
    </row>
    <row r="480" spans="1:10" x14ac:dyDescent="0.25">
      <c r="A480" s="43">
        <v>3</v>
      </c>
      <c r="B480" s="4"/>
      <c r="C480" s="31">
        <v>161.73692402987817</v>
      </c>
      <c r="D480" s="25">
        <f t="shared" ref="D480:D489" si="130">+C480/C479*100-100</f>
        <v>1.8288419908659961</v>
      </c>
      <c r="E480" s="25">
        <f t="shared" si="128"/>
        <v>0.16895557370992265</v>
      </c>
      <c r="F480" s="35">
        <f>+AVERAGE(C$478:C480)/AVERAGE(C$464:C466)*100-100</f>
        <v>-9.9418546583487881</v>
      </c>
      <c r="G480" s="25">
        <f t="shared" ref="G480:G489" si="131">+C480/C466*100-100</f>
        <v>-7.5893490639666368</v>
      </c>
      <c r="H480" s="24">
        <f t="shared" si="129"/>
        <v>175.57482274148038</v>
      </c>
      <c r="I480" s="24">
        <f t="shared" ref="I480:I489" si="132">+H480/H466*100-100</f>
        <v>-5.8791441070805632</v>
      </c>
      <c r="J480" s="46"/>
    </row>
    <row r="481" spans="1:10" x14ac:dyDescent="0.25">
      <c r="A481" s="43">
        <v>4</v>
      </c>
      <c r="B481" s="4"/>
      <c r="C481" s="31">
        <v>163.69988928509341</v>
      </c>
      <c r="D481" s="25">
        <f t="shared" si="130"/>
        <v>1.2136778703993372</v>
      </c>
      <c r="E481" s="25">
        <f t="shared" si="128"/>
        <v>1.3846840205182076</v>
      </c>
      <c r="F481" s="35">
        <f>+AVERAGE(C$478:C481)/AVERAGE(C$464:C467)*100-100</f>
        <v>-8.7720598679419908</v>
      </c>
      <c r="G481" s="25">
        <f t="shared" si="131"/>
        <v>-5.1688977970799925</v>
      </c>
      <c r="H481" s="24">
        <f t="shared" si="129"/>
        <v>174.63149796830768</v>
      </c>
      <c r="I481" s="24">
        <f t="shared" si="132"/>
        <v>-6.8490376423306145</v>
      </c>
      <c r="J481" s="46"/>
    </row>
    <row r="482" spans="1:10" x14ac:dyDescent="0.25">
      <c r="A482" s="43">
        <v>5</v>
      </c>
      <c r="B482" s="4"/>
      <c r="C482" s="31">
        <v>162.60220639443676</v>
      </c>
      <c r="D482" s="25">
        <f t="shared" si="130"/>
        <v>-0.67054589679345611</v>
      </c>
      <c r="E482" s="25">
        <f t="shared" si="128"/>
        <v>0.7048531818415853</v>
      </c>
      <c r="F482" s="35">
        <f>+AVERAGE(C$478:C482)/AVERAGE(C$464:C468)*100-100</f>
        <v>-7.5945638290660327</v>
      </c>
      <c r="G482" s="25">
        <f t="shared" si="131"/>
        <v>-2.6281626416153046</v>
      </c>
      <c r="H482" s="24">
        <f t="shared" si="129"/>
        <v>173.79646736000851</v>
      </c>
      <c r="I482" s="24">
        <f t="shared" si="132"/>
        <v>-7.1975654412819381</v>
      </c>
      <c r="J482" s="46"/>
    </row>
    <row r="483" spans="1:10" x14ac:dyDescent="0.25">
      <c r="A483" s="43">
        <v>6</v>
      </c>
      <c r="B483" s="4"/>
      <c r="C483" s="31">
        <v>161.46533343584099</v>
      </c>
      <c r="D483" s="25">
        <f t="shared" si="130"/>
        <v>-0.69917437395528736</v>
      </c>
      <c r="E483" s="25">
        <f t="shared" si="128"/>
        <v>7.5065506486282629E-4</v>
      </c>
      <c r="F483" s="35">
        <f>+AVERAGE(C$478:C483)/AVERAGE(C$464:C469)*100-100</f>
        <v>-6.5521638167088838</v>
      </c>
      <c r="G483" s="25">
        <f t="shared" si="131"/>
        <v>-0.98228738381234848</v>
      </c>
      <c r="H483" s="24">
        <f t="shared" si="129"/>
        <v>173.33599502041116</v>
      </c>
      <c r="I483" s="24">
        <f t="shared" si="132"/>
        <v>-7.0309614566224354</v>
      </c>
      <c r="J483" s="46"/>
    </row>
    <row r="484" spans="1:10" x14ac:dyDescent="0.25">
      <c r="A484" s="43">
        <v>7</v>
      </c>
      <c r="B484" s="4"/>
      <c r="C484" s="31">
        <v>163.68419219159438</v>
      </c>
      <c r="D484" s="25">
        <f t="shared" si="130"/>
        <v>1.3742013276398097</v>
      </c>
      <c r="E484" s="25">
        <f t="shared" si="128"/>
        <v>1.374962298216559</v>
      </c>
      <c r="F484" s="35">
        <f>+AVERAGE(C$478:C484)/AVERAGE(C$464:C470)*100-100</f>
        <v>-5.6468285657732622</v>
      </c>
      <c r="G484" s="25">
        <f t="shared" si="131"/>
        <v>7.8864440722384188E-2</v>
      </c>
      <c r="H484" s="24">
        <f t="shared" si="129"/>
        <v>173.38741760350399</v>
      </c>
      <c r="I484" s="24">
        <f t="shared" si="132"/>
        <v>-6.6633363541625243</v>
      </c>
      <c r="J484" s="46"/>
    </row>
    <row r="485" spans="1:10" x14ac:dyDescent="0.25">
      <c r="A485" s="43">
        <v>8</v>
      </c>
      <c r="B485" s="4"/>
      <c r="C485" s="31">
        <v>160.96994851003581</v>
      </c>
      <c r="D485" s="25">
        <f t="shared" si="130"/>
        <v>-1.6582197982695277</v>
      </c>
      <c r="E485" s="25">
        <f t="shared" si="128"/>
        <v>-0.30605739710074431</v>
      </c>
      <c r="F485" s="35">
        <f>+AVERAGE(C$478:C485)/AVERAGE(C$464:C471)*100-100</f>
        <v>-4.8105044883586032</v>
      </c>
      <c r="G485" s="25">
        <f t="shared" si="131"/>
        <v>1.5072489225125025</v>
      </c>
      <c r="H485" s="24">
        <f t="shared" si="129"/>
        <v>173.17197953820141</v>
      </c>
      <c r="I485" s="24">
        <f t="shared" si="132"/>
        <v>-6.2177714739048184</v>
      </c>
      <c r="J485" s="46"/>
    </row>
    <row r="486" spans="1:10" x14ac:dyDescent="0.25">
      <c r="A486" s="43">
        <v>9</v>
      </c>
      <c r="B486" s="4"/>
      <c r="C486" s="31">
        <v>160.68166104113422</v>
      </c>
      <c r="D486" s="25">
        <f t="shared" si="130"/>
        <v>-0.17909396851401027</v>
      </c>
      <c r="E486" s="25">
        <f t="shared" si="128"/>
        <v>-0.48460323527635296</v>
      </c>
      <c r="F486" s="35">
        <f>+AVERAGE(C$478:C486)/AVERAGE(C$464:C472)*100-100</f>
        <v>-3.7343057824550669</v>
      </c>
      <c r="G486" s="25">
        <f t="shared" si="131"/>
        <v>5.8860635041084066</v>
      </c>
      <c r="H486" s="24">
        <f t="shared" si="129"/>
        <v>173.347138222143</v>
      </c>
      <c r="I486" s="24">
        <f t="shared" si="132"/>
        <v>-5.3246275937830916</v>
      </c>
      <c r="J486" s="46"/>
    </row>
    <row r="487" spans="1:10" x14ac:dyDescent="0.25">
      <c r="A487" s="43">
        <v>10</v>
      </c>
      <c r="B487" s="4"/>
      <c r="C487" s="31">
        <v>160.41248702299083</v>
      </c>
      <c r="D487" s="25">
        <f t="shared" si="130"/>
        <v>-0.16752006196554703</v>
      </c>
      <c r="E487" s="25">
        <f t="shared" si="128"/>
        <v>-0.65131148960189478</v>
      </c>
      <c r="F487" s="35">
        <f>+AVERAGE(C$478:C487)/AVERAGE(C$464:C473)*100-100</f>
        <v>-2.9448755085826406</v>
      </c>
      <c r="G487" s="25">
        <f t="shared" si="131"/>
        <v>4.8367176360986974</v>
      </c>
      <c r="H487" s="24">
        <f t="shared" si="129"/>
        <v>174.06904679482577</v>
      </c>
      <c r="I487" s="24">
        <f t="shared" si="132"/>
        <v>-4.1909517513882548</v>
      </c>
      <c r="J487" s="46"/>
    </row>
    <row r="488" spans="1:10" x14ac:dyDescent="0.25">
      <c r="A488" s="43">
        <v>11</v>
      </c>
      <c r="B488" s="4"/>
      <c r="C488" s="31">
        <v>154.8273228231966</v>
      </c>
      <c r="D488" s="25">
        <f t="shared" si="130"/>
        <v>-3.4817515166345743</v>
      </c>
      <c r="E488" s="25">
        <f t="shared" si="128"/>
        <v>-4.1103859585692391</v>
      </c>
      <c r="F488" s="35">
        <f>+AVERAGE(C$478:C488)/AVERAGE(C$464:C474)*100-100</f>
        <v>-3.0762034760096384</v>
      </c>
      <c r="G488" s="25">
        <f t="shared" si="131"/>
        <v>-4.4230143357540754</v>
      </c>
      <c r="H488" s="24">
        <f t="shared" si="129"/>
        <v>174.22034526731497</v>
      </c>
      <c r="I488" s="24">
        <f t="shared" si="132"/>
        <v>-3.7122901315803745</v>
      </c>
      <c r="J488" s="46"/>
    </row>
    <row r="489" spans="1:10" x14ac:dyDescent="0.25">
      <c r="A489" s="43">
        <v>12</v>
      </c>
      <c r="B489" s="4"/>
      <c r="C489" s="31">
        <v>148.33881263927685</v>
      </c>
      <c r="D489" s="25">
        <f t="shared" si="130"/>
        <v>-4.1908043526201197</v>
      </c>
      <c r="E489" s="25">
        <f t="shared" si="128"/>
        <v>-8.1289320775281624</v>
      </c>
      <c r="F489" s="35">
        <f>+AVERAGE(C$478:C489)/AVERAGE(C$464:C475)*100-100</f>
        <v>-3.487257101626227</v>
      </c>
      <c r="G489" s="25">
        <f t="shared" si="131"/>
        <v>-8.1289320775281624</v>
      </c>
      <c r="H489" s="24">
        <f t="shared" si="129"/>
        <v>173.08255766414618</v>
      </c>
      <c r="I489" s="24">
        <f t="shared" si="132"/>
        <v>-3.729490442304467</v>
      </c>
      <c r="J489" s="46"/>
    </row>
    <row r="490" spans="1:10" x14ac:dyDescent="0.25">
      <c r="A490" s="4" t="s">
        <v>31</v>
      </c>
      <c r="B490" s="4"/>
      <c r="C490" s="31">
        <v>159.62721421437652</v>
      </c>
      <c r="D490" s="25"/>
      <c r="E490" s="25"/>
      <c r="F490" s="35"/>
      <c r="G490" s="25"/>
      <c r="H490" s="24"/>
      <c r="I490" s="24"/>
      <c r="J490" s="46"/>
    </row>
    <row r="491" spans="1:10" x14ac:dyDescent="0.25">
      <c r="A491" s="44">
        <v>2017</v>
      </c>
      <c r="B491" s="4"/>
      <c r="C491" s="31"/>
      <c r="D491" s="25"/>
      <c r="E491" s="25"/>
      <c r="F491" s="35"/>
      <c r="G491" s="25"/>
      <c r="H491" s="24"/>
      <c r="I491" s="24"/>
      <c r="J491" s="46"/>
    </row>
    <row r="492" spans="1:10" x14ac:dyDescent="0.25">
      <c r="A492" s="43">
        <v>1</v>
      </c>
      <c r="B492" s="4"/>
      <c r="C492" s="31">
        <v>134.30899237220467</v>
      </c>
      <c r="D492" s="25">
        <f>+C492/C489*100-100</f>
        <v>-9.4579564292382514</v>
      </c>
      <c r="E492" s="25">
        <f>+C492/$C$489*100-100</f>
        <v>-9.4579564292382514</v>
      </c>
      <c r="F492" s="35">
        <f>+AVERAGE(C$492:C492)/AVERAGE(C$478:C478)*100-100</f>
        <v>-15.142357258975665</v>
      </c>
      <c r="G492" s="25">
        <f>+C492/C478*100-100</f>
        <v>-15.142357258975665</v>
      </c>
      <c r="H492" s="24">
        <f>((SUM(C478:C492)-C$490)/12)</f>
        <v>170.81963024539357</v>
      </c>
      <c r="I492" s="24">
        <f>+H492/H478*100-100</f>
        <v>-4.3480623104145337</v>
      </c>
      <c r="J492" s="46"/>
    </row>
    <row r="493" spans="1:10" x14ac:dyDescent="0.25">
      <c r="A493" s="43">
        <v>2</v>
      </c>
      <c r="B493" s="4"/>
      <c r="C493" s="31">
        <v>134.28462435732771</v>
      </c>
      <c r="D493" s="25">
        <f>+C493/C492*100-100</f>
        <v>-1.8143248971313142E-2</v>
      </c>
      <c r="E493" s="25">
        <f t="shared" ref="E493:E494" si="133">+C493/$C$489*100-100</f>
        <v>-9.4743836976270188</v>
      </c>
      <c r="F493" s="35">
        <f>+AVERAGE(C$492:C493)/AVERAGE(C$478:C479)*100-100</f>
        <v>-15.298954333505364</v>
      </c>
      <c r="G493" s="25">
        <f>+C493/C479*100-100</f>
        <v>-15.455002761403648</v>
      </c>
      <c r="H493" s="24">
        <f t="shared" ref="H493:H494" si="134">((SUM(C479:C493)-C$490)/12)</f>
        <v>168.82037744571076</v>
      </c>
      <c r="I493" s="24">
        <f>+H493/H479*100-100</f>
        <v>-4.5689547203164551</v>
      </c>
      <c r="J493" s="46"/>
    </row>
    <row r="494" spans="1:10" x14ac:dyDescent="0.25">
      <c r="A494" s="43">
        <v>3</v>
      </c>
      <c r="B494" s="4"/>
      <c r="C494" s="31">
        <v>133.44052208352153</v>
      </c>
      <c r="D494" s="25">
        <f t="shared" ref="D494" si="135">+C494/C493*100-100</f>
        <v>-0.62859190160151002</v>
      </c>
      <c r="E494" s="25">
        <f t="shared" si="133"/>
        <v>-10.043420390578603</v>
      </c>
      <c r="F494" s="35">
        <f>+AVERAGE(C$492:C494)/AVERAGE(C$478:C480)*100-100</f>
        <v>-16.040811489028954</v>
      </c>
      <c r="G494" s="25">
        <f t="shared" ref="G494" si="136">+C494/C480*100-100</f>
        <v>-17.495325891773078</v>
      </c>
      <c r="H494" s="24">
        <f t="shared" si="134"/>
        <v>166.70440968221098</v>
      </c>
      <c r="I494" s="24">
        <f t="shared" ref="I494" si="137">+H494/H480*100-100</f>
        <v>-5.0522124532230634</v>
      </c>
      <c r="J494" s="46"/>
    </row>
    <row r="495" spans="1:10" x14ac:dyDescent="0.25">
      <c r="A495" s="43">
        <v>4</v>
      </c>
      <c r="B495" s="4"/>
      <c r="C495" s="31">
        <v>131.88702691296115</v>
      </c>
      <c r="D495" s="25">
        <f t="shared" ref="D495" si="138">+C495/C494*100-100</f>
        <v>-1.164185471028091</v>
      </c>
      <c r="E495" s="25">
        <f t="shared" ref="E495" si="139">+C495/$C$489*100-100</f>
        <v>-11.090681820625306</v>
      </c>
      <c r="F495" s="35">
        <f>+AVERAGE(C$492:C495)/AVERAGE(C$478:C481)*100-100</f>
        <v>-16.905198438643808</v>
      </c>
      <c r="G495" s="25">
        <f t="shared" ref="G495" si="140">+C495/C481*100-100</f>
        <v>-19.43364929021314</v>
      </c>
      <c r="H495" s="24">
        <f t="shared" ref="H495" si="141">((SUM(C481:C495)-C$490)/12)</f>
        <v>164.21691825580123</v>
      </c>
      <c r="I495" s="24">
        <f t="shared" ref="I495" si="142">+H495/H481*100-100</f>
        <v>-5.9637464224217496</v>
      </c>
      <c r="J495" s="46"/>
    </row>
    <row r="496" spans="1:10" x14ac:dyDescent="0.25">
      <c r="A496" s="43">
        <v>5</v>
      </c>
      <c r="B496" s="4"/>
      <c r="C496" s="31">
        <v>131.44484919079443</v>
      </c>
      <c r="D496" s="25">
        <f t="shared" ref="D496:D498" si="143">+C496/C495*100-100</f>
        <v>-0.33527006599256026</v>
      </c>
      <c r="E496" s="25">
        <f t="shared" ref="E496:E498" si="144">+C496/$C$489*100-100</f>
        <v>-11.388768150358828</v>
      </c>
      <c r="F496" s="35">
        <f>+AVERAGE(C$492:C496)/AVERAGE(C$478:C482)*100-100</f>
        <v>-17.36090806677926</v>
      </c>
      <c r="G496" s="25">
        <f t="shared" ref="G496:G498" si="145">+C496/C482*100-100</f>
        <v>-19.16170628586768</v>
      </c>
      <c r="H496" s="24">
        <f t="shared" ref="H496:H498" si="146">((SUM(C482:C496)-C$490)/12)</f>
        <v>161.52899824794295</v>
      </c>
      <c r="I496" s="24">
        <f t="shared" ref="I496:I498" si="147">+H496/H482*100-100</f>
        <v>-7.0585261590238559</v>
      </c>
      <c r="J496" s="46"/>
    </row>
    <row r="497" spans="1:10" x14ac:dyDescent="0.25">
      <c r="A497" s="43">
        <v>6</v>
      </c>
      <c r="B497" s="4"/>
      <c r="C497" s="31">
        <v>132.04786388609222</v>
      </c>
      <c r="D497" s="25">
        <f t="shared" si="143"/>
        <v>0.4587587105999944</v>
      </c>
      <c r="E497" s="25">
        <f t="shared" si="144"/>
        <v>-10.98225640567864</v>
      </c>
      <c r="F497" s="35">
        <f>+AVERAGE(C$492:C497)/AVERAGE(C$478:C483)*100-100</f>
        <v>-17.504256301898607</v>
      </c>
      <c r="G497" s="25">
        <f t="shared" si="145"/>
        <v>-18.219062212160821</v>
      </c>
      <c r="H497" s="24">
        <f t="shared" si="146"/>
        <v>158.98280303891423</v>
      </c>
      <c r="I497" s="24">
        <f t="shared" si="147"/>
        <v>-8.2805605262812065</v>
      </c>
      <c r="J497" s="46"/>
    </row>
    <row r="498" spans="1:10" x14ac:dyDescent="0.25">
      <c r="A498" s="43">
        <v>7</v>
      </c>
      <c r="B498" s="4"/>
      <c r="C498" s="31">
        <v>131.67020784291017</v>
      </c>
      <c r="D498" s="25">
        <f t="shared" si="143"/>
        <v>-0.28599935816289701</v>
      </c>
      <c r="E498" s="25">
        <f t="shared" si="144"/>
        <v>-11.236846581009502</v>
      </c>
      <c r="F498" s="35">
        <f>+AVERAGE(C$492:C498)/AVERAGE(C$478:C484)*100-100</f>
        <v>-17.801725532501493</v>
      </c>
      <c r="G498" s="25">
        <f t="shared" si="145"/>
        <v>-19.558384911849913</v>
      </c>
      <c r="H498" s="24">
        <f t="shared" si="146"/>
        <v>156.49987590617005</v>
      </c>
      <c r="I498" s="24">
        <f t="shared" si="147"/>
        <v>-9.739773468425355</v>
      </c>
      <c r="J498" s="46"/>
    </row>
    <row r="499" spans="1:10" x14ac:dyDescent="0.25">
      <c r="A499" s="43">
        <v>8</v>
      </c>
      <c r="B499" s="4"/>
      <c r="C499" s="31">
        <v>130.28838347950423</v>
      </c>
      <c r="D499" s="25">
        <f t="shared" ref="D499:D501" si="148">+C499/C498*100-100</f>
        <v>-1.0494586330831481</v>
      </c>
      <c r="E499" s="25">
        <f t="shared" ref="E499:E501" si="149">+C499/$C$489*100-100</f>
        <v>-12.168379157561944</v>
      </c>
      <c r="F499" s="35">
        <f>+AVERAGE(C$492:C499)/AVERAGE(C$478:C485)*100-100</f>
        <v>-17.958636359283901</v>
      </c>
      <c r="G499" s="25">
        <f t="shared" ref="G499:G501" si="150">+C499/C485*100-100</f>
        <v>-19.060430418550268</v>
      </c>
      <c r="H499" s="24">
        <f t="shared" ref="H499:H501" si="151">((SUM(C485:C499)-C$490)/12)</f>
        <v>153.71689184682921</v>
      </c>
      <c r="I499" s="24">
        <f t="shared" ref="I499:I501" si="152">+H499/H485*100-100</f>
        <v>-11.234547149748579</v>
      </c>
      <c r="J499" s="46"/>
    </row>
    <row r="500" spans="1:10" x14ac:dyDescent="0.25">
      <c r="A500" s="43">
        <v>9</v>
      </c>
      <c r="B500" s="4"/>
      <c r="C500" s="31">
        <v>130.17596425462031</v>
      </c>
      <c r="D500" s="25">
        <f t="shared" si="148"/>
        <v>-8.6284918026947821E-2</v>
      </c>
      <c r="E500" s="25">
        <f t="shared" si="149"/>
        <v>-12.244164599607572</v>
      </c>
      <c r="F500" s="35">
        <f>+AVERAGE(C$492:C500)/AVERAGE(C$478:C486)*100-100</f>
        <v>-18.072239714435341</v>
      </c>
      <c r="G500" s="25">
        <f t="shared" si="150"/>
        <v>-18.985176397140009</v>
      </c>
      <c r="H500" s="24">
        <f t="shared" si="151"/>
        <v>151.15072649221125</v>
      </c>
      <c r="I500" s="24">
        <f t="shared" si="152"/>
        <v>-12.80460234739337</v>
      </c>
      <c r="J500" s="46"/>
    </row>
    <row r="501" spans="1:10" x14ac:dyDescent="0.25">
      <c r="A501" s="43">
        <v>10</v>
      </c>
      <c r="B501" s="4"/>
      <c r="C501" s="31">
        <v>127.81223301680184</v>
      </c>
      <c r="D501" s="25">
        <f t="shared" si="148"/>
        <v>-1.8157969878333944</v>
      </c>
      <c r="E501" s="25">
        <f t="shared" si="149"/>
        <v>-13.837632415455928</v>
      </c>
      <c r="F501" s="35">
        <f>+AVERAGE(C$492:C501)/AVERAGE(C$478:C487)*100-100</f>
        <v>-18.296142803403157</v>
      </c>
      <c r="G501" s="25">
        <f t="shared" si="150"/>
        <v>-20.322765771667534</v>
      </c>
      <c r="H501" s="24">
        <f t="shared" si="151"/>
        <v>148.41160749018357</v>
      </c>
      <c r="I501" s="24">
        <f t="shared" si="152"/>
        <v>-14.739805713352624</v>
      </c>
      <c r="J501" s="46"/>
    </row>
    <row r="502" spans="1:10" x14ac:dyDescent="0.25">
      <c r="A502" s="43">
        <v>11</v>
      </c>
      <c r="B502" s="4"/>
      <c r="C502" s="31">
        <v>121.32131861274613</v>
      </c>
      <c r="D502" s="25">
        <f t="shared" ref="D502:D503" si="153">+C502/C501*100-100</f>
        <v>-5.0784766456607002</v>
      </c>
      <c r="E502" s="25">
        <f t="shared" ref="E502:E503" si="154">+C502/$C$489*100-100</f>
        <v>-18.213368130585323</v>
      </c>
      <c r="F502" s="35">
        <f>+AVERAGE(C$492:C502)/AVERAGE(C$478:C488)*100-100</f>
        <v>-18.589183319600977</v>
      </c>
      <c r="G502" s="25">
        <f t="shared" ref="G502:G503" si="155">+C502/C488*100-100</f>
        <v>-21.64088585883016</v>
      </c>
      <c r="H502" s="24">
        <f t="shared" ref="H502:H503" si="156">((SUM(C488:C502)-C$490)/12)</f>
        <v>145.15401012266318</v>
      </c>
      <c r="I502" s="24">
        <f t="shared" ref="I502:I503" si="157">+H502/H488*100-100</f>
        <v>-16.68366292125863</v>
      </c>
      <c r="J502" s="46"/>
    </row>
    <row r="503" spans="1:10" x14ac:dyDescent="0.25">
      <c r="A503" s="43">
        <v>12</v>
      </c>
      <c r="B503" s="4"/>
      <c r="C503" s="31">
        <v>117.80866208551807</v>
      </c>
      <c r="D503" s="25">
        <f t="shared" si="153"/>
        <v>-2.8953332912909957</v>
      </c>
      <c r="E503" s="25">
        <f t="shared" si="154"/>
        <v>-20.581363710926098</v>
      </c>
      <c r="F503" s="35">
        <f>+AVERAGE(C$492:C503)/AVERAGE(C$478:C489)*100-100</f>
        <v>-18.743458221527348</v>
      </c>
      <c r="G503" s="25">
        <f t="shared" si="155"/>
        <v>-20.581363710926098</v>
      </c>
      <c r="H503" s="24">
        <f t="shared" si="156"/>
        <v>142.06912172785664</v>
      </c>
      <c r="I503" s="24">
        <f t="shared" si="157"/>
        <v>-17.918290759528062</v>
      </c>
      <c r="J503" s="46"/>
    </row>
    <row r="504" spans="1:10" x14ac:dyDescent="0.25">
      <c r="A504" s="4" t="s">
        <v>31</v>
      </c>
      <c r="B504" s="4"/>
      <c r="C504" s="31">
        <v>129.70755400791688</v>
      </c>
      <c r="D504" s="25"/>
      <c r="E504" s="25"/>
      <c r="F504" s="35"/>
      <c r="G504" s="25"/>
      <c r="H504" s="24"/>
      <c r="I504" s="24"/>
      <c r="J504" s="46"/>
    </row>
    <row r="505" spans="1:10" x14ac:dyDescent="0.25">
      <c r="A505" s="44">
        <v>2018</v>
      </c>
      <c r="B505" s="4"/>
      <c r="C505" s="31"/>
      <c r="D505" s="25"/>
      <c r="E505" s="25"/>
      <c r="F505" s="35"/>
      <c r="G505" s="25"/>
      <c r="H505" s="24"/>
      <c r="I505" s="24"/>
      <c r="J505" s="46"/>
    </row>
    <row r="506" spans="1:10" x14ac:dyDescent="0.25">
      <c r="A506" s="43">
        <v>1</v>
      </c>
      <c r="B506" s="4"/>
      <c r="C506" s="31">
        <v>116.98976816278272</v>
      </c>
      <c r="D506" s="25">
        <f>+C506/C503*100-100</f>
        <v>-0.6951050187981167</v>
      </c>
      <c r="E506" s="25">
        <f>+C506/$C$489*100-100</f>
        <v>-21.133406637632461</v>
      </c>
      <c r="F506" s="35">
        <f>+AVERAGE(C$506:C506)/AVERAGE(C$492:C492)*100-100</f>
        <v>-12.895059298357282</v>
      </c>
      <c r="G506" s="25">
        <f>+C506/C492*100-100</f>
        <v>-12.895059298357282</v>
      </c>
      <c r="H506" s="24">
        <f>((SUM(C492:C506)-C$490)/12)</f>
        <v>136.96339633761045</v>
      </c>
      <c r="I506" s="24">
        <f>+H506/H492*100-100</f>
        <v>-19.819873078490119</v>
      </c>
      <c r="J506" s="46"/>
    </row>
    <row r="507" spans="1:10" x14ac:dyDescent="0.25">
      <c r="A507" s="43">
        <v>2</v>
      </c>
      <c r="B507" s="4"/>
      <c r="C507" s="31">
        <v>116.92519610323284</v>
      </c>
      <c r="D507" s="25">
        <f>+C507/C506*100-100</f>
        <v>-5.5194621345037831E-2</v>
      </c>
      <c r="E507" s="25">
        <f t="shared" ref="E507:E511" si="158">+C507/$C$489*100-100</f>
        <v>-21.176936755206569</v>
      </c>
      <c r="F507" s="35">
        <f>+AVERAGE(C$506:C507)/AVERAGE(C$492:C493)*100-100</f>
        <v>-12.911197550326548</v>
      </c>
      <c r="G507" s="25">
        <f>+C507/C493*100-100</f>
        <v>-12.927338730830357</v>
      </c>
      <c r="H507" s="24">
        <f t="shared" ref="H507:H511" si="159">((SUM(C493:C507)-C$490)/12)</f>
        <v>135.51474664852947</v>
      </c>
      <c r="I507" s="24">
        <f>+H507/H493*100-100</f>
        <v>-19.728442324974495</v>
      </c>
      <c r="J507" s="46"/>
    </row>
    <row r="508" spans="1:10" x14ac:dyDescent="0.25">
      <c r="A508" s="43">
        <v>3</v>
      </c>
      <c r="B508" s="4"/>
      <c r="C508" s="31">
        <v>121.22274050775872</v>
      </c>
      <c r="D508" s="25">
        <f t="shared" ref="D508:D511" si="160">+C508/C507*100-100</f>
        <v>3.6754647823995015</v>
      </c>
      <c r="E508" s="25">
        <f t="shared" si="158"/>
        <v>-18.279822825235698</v>
      </c>
      <c r="F508" s="35">
        <f>+AVERAGE(C$506:C508)/AVERAGE(C$492:C494)*100-100</f>
        <v>-11.664789009643414</v>
      </c>
      <c r="G508" s="25">
        <f t="shared" ref="G508:G511" si="161">+C508/C494*100-100</f>
        <v>-9.1559755500024238</v>
      </c>
      <c r="H508" s="24">
        <f t="shared" si="159"/>
        <v>134.42625632773206</v>
      </c>
      <c r="I508" s="24">
        <f t="shared" ref="I508:I511" si="162">+H508/H494*100-100</f>
        <v>-19.362507216222312</v>
      </c>
      <c r="J508" s="46"/>
    </row>
    <row r="509" spans="1:10" x14ac:dyDescent="0.25">
      <c r="A509" s="43">
        <v>4</v>
      </c>
      <c r="B509" s="4"/>
      <c r="C509" s="31">
        <v>118.63372930278022</v>
      </c>
      <c r="D509" s="25">
        <f t="shared" si="160"/>
        <v>-2.1357471330330071</v>
      </c>
      <c r="E509" s="25">
        <f t="shared" si="158"/>
        <v>-20.025159166355209</v>
      </c>
      <c r="F509" s="35">
        <f>+AVERAGE(C$506:C509)/AVERAGE(C$492:C495)*100-100</f>
        <v>-11.265657836896239</v>
      </c>
      <c r="G509" s="25">
        <f t="shared" si="161"/>
        <v>-10.048977462299931</v>
      </c>
      <c r="H509" s="24">
        <f t="shared" si="159"/>
        <v>133.19235692933697</v>
      </c>
      <c r="I509" s="24">
        <f t="shared" si="162"/>
        <v>-18.892426953316217</v>
      </c>
      <c r="J509" s="46"/>
    </row>
    <row r="510" spans="1:10" x14ac:dyDescent="0.25">
      <c r="A510" s="43">
        <v>5</v>
      </c>
      <c r="B510" s="4"/>
      <c r="C510" s="31">
        <v>110.31354343013496</v>
      </c>
      <c r="D510" s="25">
        <f t="shared" si="160"/>
        <v>-7.0133392261573988</v>
      </c>
      <c r="E510" s="25">
        <f t="shared" si="158"/>
        <v>-25.634066049598161</v>
      </c>
      <c r="F510" s="35">
        <f>+AVERAGE(C$506:C510)/AVERAGE(C$492:C496)*100-100</f>
        <v>-12.21598873219915</v>
      </c>
      <c r="G510" s="25">
        <f t="shared" si="161"/>
        <v>-16.076176351335775</v>
      </c>
      <c r="H510" s="24">
        <f t="shared" si="159"/>
        <v>131.39456663910144</v>
      </c>
      <c r="I510" s="24">
        <f t="shared" si="162"/>
        <v>-18.655741034551525</v>
      </c>
      <c r="J510" s="46"/>
    </row>
    <row r="511" spans="1:10" x14ac:dyDescent="0.25">
      <c r="A511" s="43">
        <v>6</v>
      </c>
      <c r="B511" s="4"/>
      <c r="C511" s="31">
        <v>102.78970173321154</v>
      </c>
      <c r="D511" s="25">
        <f t="shared" si="160"/>
        <v>-6.8204152119259049</v>
      </c>
      <c r="E511" s="25">
        <f t="shared" si="158"/>
        <v>-30.706131521242142</v>
      </c>
      <c r="F511" s="35">
        <f>+AVERAGE(C$506:C511)/AVERAGE(C$492:C497)*100-100</f>
        <v>-13.862211644591</v>
      </c>
      <c r="G511" s="25">
        <f t="shared" si="161"/>
        <v>-22.157240027842846</v>
      </c>
      <c r="H511" s="24">
        <f t="shared" si="159"/>
        <v>129.00663768430289</v>
      </c>
      <c r="I511" s="24">
        <f t="shared" si="162"/>
        <v>-18.854973482430097</v>
      </c>
      <c r="J511" s="46"/>
    </row>
    <row r="512" spans="1:10" x14ac:dyDescent="0.25">
      <c r="A512" s="43">
        <v>7</v>
      </c>
      <c r="B512" s="4"/>
      <c r="C512" s="31">
        <v>99.751547745848995</v>
      </c>
      <c r="D512" s="25">
        <f t="shared" ref="D512:D515" si="163">+C512/C511*100-100</f>
        <v>-2.9556988065283178</v>
      </c>
      <c r="E512" s="25">
        <f t="shared" ref="E512:E515" si="164">+C512/$C$489*100-100</f>
        <v>-32.754249564866086</v>
      </c>
      <c r="F512" s="35">
        <f>+AVERAGE(C$506:C512)/AVERAGE(C$492:C498)*100-100</f>
        <v>-15.333150325969385</v>
      </c>
      <c r="G512" s="25">
        <f t="shared" ref="G512:G515" si="165">+C512/C498*100-100</f>
        <v>-24.241368355051051</v>
      </c>
      <c r="H512" s="24">
        <f t="shared" ref="H512:H515" si="166">((SUM(C498:C512)-C$490)/12)</f>
        <v>126.31527800594927</v>
      </c>
      <c r="I512" s="24">
        <f t="shared" ref="I512:I515" si="167">+H512/H498*100-100</f>
        <v>-19.287298296848519</v>
      </c>
      <c r="J512" s="46"/>
    </row>
    <row r="513" spans="1:10" x14ac:dyDescent="0.25">
      <c r="A513" s="43">
        <v>8</v>
      </c>
      <c r="B513" s="4"/>
      <c r="C513" s="31">
        <v>89.525994825209267</v>
      </c>
      <c r="D513" s="25">
        <f t="shared" si="163"/>
        <v>-10.251021815413637</v>
      </c>
      <c r="E513" s="25">
        <f t="shared" si="164"/>
        <v>-39.64762611191027</v>
      </c>
      <c r="F513" s="35">
        <f>+AVERAGE(C$506:C513)/AVERAGE(C$492:C499)*100-100</f>
        <v>-17.295167986825561</v>
      </c>
      <c r="G513" s="25">
        <f t="shared" si="165"/>
        <v>-31.286280146922934</v>
      </c>
      <c r="H513" s="24">
        <f t="shared" si="166"/>
        <v>122.80326025447418</v>
      </c>
      <c r="I513" s="24">
        <f t="shared" si="167"/>
        <v>-20.110757653855529</v>
      </c>
      <c r="J513" s="46"/>
    </row>
    <row r="514" spans="1:10" x14ac:dyDescent="0.25">
      <c r="A514" s="43">
        <v>9</v>
      </c>
      <c r="B514" s="4"/>
      <c r="C514" s="31">
        <v>77.189118242046106</v>
      </c>
      <c r="D514" s="25">
        <f t="shared" si="163"/>
        <v>-13.780217251145558</v>
      </c>
      <c r="E514" s="25">
        <f t="shared" si="164"/>
        <v>-47.964314349912677</v>
      </c>
      <c r="F514" s="35">
        <f>+AVERAGE(C$506:C514)/AVERAGE(C$492:C500)*100-100</f>
        <v>-19.856870683038338</v>
      </c>
      <c r="G514" s="25">
        <f t="shared" si="165"/>
        <v>-40.704016533292972</v>
      </c>
      <c r="H514" s="24">
        <f t="shared" si="166"/>
        <v>118.37832148468601</v>
      </c>
      <c r="I514" s="24">
        <f t="shared" si="167"/>
        <v>-21.681936811077122</v>
      </c>
      <c r="J514" s="46"/>
    </row>
    <row r="515" spans="1:10" x14ac:dyDescent="0.25">
      <c r="A515" s="43">
        <v>10</v>
      </c>
      <c r="B515" s="4"/>
      <c r="C515" s="31">
        <v>78.13236365393324</v>
      </c>
      <c r="D515" s="25">
        <f t="shared" si="163"/>
        <v>1.2219927282098837</v>
      </c>
      <c r="E515" s="25">
        <f t="shared" si="164"/>
        <v>-47.328442055194451</v>
      </c>
      <c r="F515" s="35">
        <f>+AVERAGE(C$506:C515)/AVERAGE(C$492:C501)*100-100</f>
        <v>-21.701495328135636</v>
      </c>
      <c r="G515" s="25">
        <f t="shared" si="165"/>
        <v>-38.869416635837837</v>
      </c>
      <c r="H515" s="24">
        <f t="shared" si="166"/>
        <v>114.04135476796209</v>
      </c>
      <c r="I515" s="24">
        <f t="shared" si="167"/>
        <v>-23.158736235974558</v>
      </c>
      <c r="J515" s="46"/>
    </row>
    <row r="516" spans="1:10" x14ac:dyDescent="0.25">
      <c r="A516" s="43">
        <v>11</v>
      </c>
      <c r="B516" s="4"/>
      <c r="C516" s="31">
        <v>85.855041175567564</v>
      </c>
      <c r="D516" s="25">
        <f t="shared" ref="D516:D517" si="168">+C516/C515*100-100</f>
        <v>9.8840956045306569</v>
      </c>
      <c r="E516" s="25">
        <f t="shared" ref="E516:E517" si="169">+C516/$C$489*100-100</f>
        <v>-42.122334911534111</v>
      </c>
      <c r="F516" s="35">
        <f>+AVERAGE(C$506:C516)/AVERAGE(C$492:C502)*100-100</f>
        <v>-22.336641749322609</v>
      </c>
      <c r="G516" s="25">
        <f t="shared" ref="G516:G517" si="170">+C516/C502*100-100</f>
        <v>-29.233343193693614</v>
      </c>
      <c r="H516" s="24">
        <f t="shared" ref="H516:H517" si="171">((SUM(C502:C516)-C$490)/12)</f>
        <v>110.54492211452585</v>
      </c>
      <c r="I516" s="24">
        <f t="shared" ref="I516:I517" si="172">+H516/H502*100-100</f>
        <v>-23.843011969762827</v>
      </c>
      <c r="J516" s="46"/>
    </row>
    <row r="517" spans="1:10" x14ac:dyDescent="0.25">
      <c r="A517" s="43">
        <v>12</v>
      </c>
      <c r="B517" s="4"/>
      <c r="C517" s="31">
        <v>89.582016333644617</v>
      </c>
      <c r="D517" s="25">
        <f t="shared" si="168"/>
        <v>4.3410091091280947</v>
      </c>
      <c r="E517" s="25">
        <f t="shared" si="169"/>
        <v>-39.609860197893163</v>
      </c>
      <c r="F517" s="35">
        <f>+AVERAGE(C$506:C517)/AVERAGE(C$492:C503)*100-100</f>
        <v>-22.459491633098111</v>
      </c>
      <c r="G517" s="25">
        <f t="shared" si="170"/>
        <v>-23.959737129841557</v>
      </c>
      <c r="H517" s="24">
        <f t="shared" si="171"/>
        <v>107.89998025793409</v>
      </c>
      <c r="I517" s="24">
        <f t="shared" si="172"/>
        <v>-24.051068278845236</v>
      </c>
      <c r="J517" s="46"/>
    </row>
    <row r="518" spans="1:10" x14ac:dyDescent="0.25">
      <c r="A518" s="4"/>
      <c r="B518" s="4"/>
      <c r="C518" s="31"/>
      <c r="D518" s="25"/>
      <c r="E518" s="25"/>
      <c r="F518" s="35"/>
      <c r="G518" s="25"/>
      <c r="H518" s="24"/>
      <c r="I518" s="24"/>
      <c r="J518" s="46"/>
    </row>
    <row r="519" spans="1:10" x14ac:dyDescent="0.25">
      <c r="A519" s="67" t="s">
        <v>32</v>
      </c>
      <c r="B519" s="68"/>
      <c r="C519" s="68"/>
      <c r="D519" s="68"/>
      <c r="E519" s="17"/>
      <c r="F519" s="70" t="s">
        <v>33</v>
      </c>
      <c r="G519" s="71"/>
      <c r="H519" s="71"/>
      <c r="I519" s="71"/>
    </row>
    <row r="520" spans="1:10" ht="24.75" customHeight="1" x14ac:dyDescent="0.25">
      <c r="A520" s="69"/>
      <c r="B520" s="69"/>
      <c r="C520" s="69"/>
      <c r="D520" s="69"/>
      <c r="E520" s="17"/>
      <c r="F520" s="72"/>
      <c r="G520" s="72"/>
      <c r="H520" s="72"/>
      <c r="I520" s="72"/>
    </row>
    <row r="521" spans="1:10" x14ac:dyDescent="0.25">
      <c r="A521" s="47"/>
      <c r="B521" s="1"/>
      <c r="C521" s="1"/>
      <c r="D521" s="2"/>
      <c r="E521" s="2"/>
      <c r="F521" s="2"/>
      <c r="G521" s="2"/>
      <c r="H521" s="47"/>
      <c r="I521" s="47"/>
    </row>
    <row r="523" spans="1:10" ht="25.5" x14ac:dyDescent="0.35">
      <c r="A523" s="73"/>
      <c r="B523" s="73"/>
      <c r="C523" s="73"/>
      <c r="D523" s="73"/>
      <c r="E523" s="73"/>
      <c r="F523" s="73"/>
      <c r="G523" s="73"/>
      <c r="H523" s="73"/>
      <c r="I523" s="73"/>
    </row>
  </sheetData>
  <mergeCells count="3">
    <mergeCell ref="A519:D520"/>
    <mergeCell ref="F519:I520"/>
    <mergeCell ref="A523:I523"/>
  </mergeCells>
  <pageMargins left="0.70866141732283472" right="0.70866141732283472" top="0.74803149606299213" bottom="0.74803149606299213" header="0.31496062992125984" footer="0.31496062992125984"/>
  <pageSetup paperSize="9" scale="27" orientation="portrait" r:id="rId1"/>
  <ignoredErrors>
    <ignoredError sqref="F4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5.26</vt:lpstr>
      <vt:lpstr>'T 5.26'!Yazdırma_Alanı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Uğur AVŞAR</cp:lastModifiedBy>
  <cp:lastPrinted>2011-04-14T13:51:50Z</cp:lastPrinted>
  <dcterms:created xsi:type="dcterms:W3CDTF">2010-12-16T14:48:08Z</dcterms:created>
  <dcterms:modified xsi:type="dcterms:W3CDTF">2019-01-23T09:35:48Z</dcterms:modified>
</cp:coreProperties>
</file>