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-2016" sheetId="1" r:id="rId1"/>
    <sheet name="II-A-2017" sheetId="2" r:id="rId2"/>
    <sheet name="II-A-2018" sheetId="3" r:id="rId3"/>
    <sheet name="II-B-2016-2018" sheetId="4" r:id="rId4"/>
    <sheet name="III-2016-2018" sheetId="5" r:id="rId5"/>
  </sheets>
  <definedNames>
    <definedName name="Asama" localSheetId="0">'II-A-2016'!$B$2</definedName>
    <definedName name="Asama" localSheetId="2">'II-A-2018'!$B$2</definedName>
    <definedName name="Asama" localSheetId="3">'II-B-2016-2018'!$B$2</definedName>
    <definedName name="Asama" localSheetId="4">'III-2016-2018'!$B$2</definedName>
    <definedName name="Asama">'II-A-2017'!$B$2</definedName>
    <definedName name="AsamaAd" localSheetId="0">'II-A-2016'!$C$2</definedName>
    <definedName name="AsamaAd" localSheetId="2">'II-A-2018'!$C$2</definedName>
    <definedName name="AsamaAd" localSheetId="3">'II-B-2016-2018'!$C$2</definedName>
    <definedName name="AsamaAd" localSheetId="4">'III-2016-2018'!$C$2</definedName>
    <definedName name="AsamaAd">'II-A-2017'!$C$2</definedName>
    <definedName name="AyAd" localSheetId="0">'II-A-2016'!$C$4</definedName>
    <definedName name="AyAd" localSheetId="2">'II-A-2018'!$C$4</definedName>
    <definedName name="AyAd" localSheetId="3">'II-B-2016-2018'!$C$4</definedName>
    <definedName name="AyAd" localSheetId="4">'III-2016-2018'!$C$3</definedName>
    <definedName name="AyAd">'II-A-2017'!$C$4</definedName>
    <definedName name="AyNo" localSheetId="0">'II-A-2016'!$B$4</definedName>
    <definedName name="AyNo" localSheetId="2">'II-A-2018'!$B$4</definedName>
    <definedName name="AyNo" localSheetId="3">'II-B-2016-2018'!$B$4</definedName>
    <definedName name="AyNo" localSheetId="4">'III-2016-2018'!$B$3</definedName>
    <definedName name="AyNo">'II-A-2017'!$B$4</definedName>
    <definedName name="BaslikSatir">'III-2016-2018'!$A$16</definedName>
    <definedName name="BaslikSutun">'III-2016-2018'!$D$1</definedName>
    <definedName name="ButceYil" localSheetId="0">'II-A-2016'!$B$1</definedName>
    <definedName name="ButceYil" localSheetId="2">'II-A-2018'!$B$1</definedName>
    <definedName name="ButceYil" localSheetId="3">'II-B-2016-2018'!$B$1</definedName>
    <definedName name="ButceYil" localSheetId="4">'III-2016-2018'!$B$1</definedName>
    <definedName name="ButceYil">'II-A-2017'!$B$1</definedName>
    <definedName name="SatirBaslik" localSheetId="0">'II-A-2016'!$A$19:$B$25</definedName>
    <definedName name="SatirBaslik" localSheetId="2">'II-A-2018'!$A$18:$B$24</definedName>
    <definedName name="SatirBaslik" localSheetId="3">'II-B-2016-2018'!$A$18:$B$24</definedName>
    <definedName name="SatirBaslik" localSheetId="4">'III-2016-2018'!$A$16:$B$27</definedName>
    <definedName name="SatirBaslik">'II-A-2017'!$A$18:$B$24</definedName>
    <definedName name="SutunBaslik" localSheetId="0">'II-A-2016'!$D$1:$K$7</definedName>
    <definedName name="SutunBaslik" localSheetId="2">'II-A-2018'!$D$1:$K$7</definedName>
    <definedName name="SutunBaslik" localSheetId="3">'II-B-2016-2018'!$D$1:$W$7</definedName>
    <definedName name="SutunBaslik" localSheetId="4">'III-2016-2018'!$D$1:$W$6</definedName>
    <definedName name="SutunBaslik">'II-A-2017'!$D$1:$K$7</definedName>
    <definedName name="TabloSatir">'III-2016-2018'!#REF!</definedName>
    <definedName name="TabloSutun">'III-2016-2018'!$F$1</definedName>
    <definedName name="TeklifYil" localSheetId="0">'II-A-2016'!$B$5</definedName>
    <definedName name="TeklifYil" localSheetId="2">'II-A-2018'!$B$5</definedName>
    <definedName name="TeklifYil" localSheetId="3">'II-B-2016-2018'!$B$5</definedName>
    <definedName name="TeklifYil" localSheetId="4">'III-2016-2018'!$B$4</definedName>
    <definedName name="TeklifYil">'II-A-2017'!$B$5</definedName>
    <definedName name="_xlnm.Print_Area" localSheetId="4">'III-2016-2018'!$E$10:$W$27</definedName>
    <definedName name="_xlnm.Print_Titles" localSheetId="0">'II-A-2016'!$15:$18</definedName>
    <definedName name="_xlnm.Print_Titles" localSheetId="1">'II-A-2017'!$14:$17</definedName>
    <definedName name="_xlnm.Print_Titles" localSheetId="2">'II-A-2018'!$14:$17</definedName>
    <definedName name="_xlnm.Print_Titles" localSheetId="4">'III-2016-2018'!$9:$16</definedName>
  </definedNames>
  <calcPr fullCalcOnLoad="1"/>
</workbook>
</file>

<file path=xl/sharedStrings.xml><?xml version="1.0" encoding="utf-8"?>
<sst xmlns="http://schemas.openxmlformats.org/spreadsheetml/2006/main" count="2946" uniqueCount="372">
  <si>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</si>
  <si>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</si>
  <si>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</si>
  <si>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</si>
  <si>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</si>
  <si>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</si>
  <si>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</si>
  <si>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</si>
  <si>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</si>
  <si>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</si>
  <si>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</si>
  <si>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</si>
  <si>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</si>
  <si>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</si>
  <si>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</si>
  <si>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</si>
  <si>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</si>
  <si>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</si>
  <si>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</si>
  <si>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 xml:space="preserve"> - </t>
  </si>
  <si>
    <t xml:space="preserve"> DÖNEMİ BÜTÇE GELİRLERİ</t>
  </si>
  <si>
    <t>YÜKSEK ÖĞRETİM KURUMLARI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</si>
  <si>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</si>
  <si>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</si>
  <si>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</si>
  <si>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</si>
  <si>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</si>
  <si>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</si>
  <si>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</si>
  <si>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</si>
  <si>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</si>
  <si>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</si>
  <si>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XX</t>
  </si>
  <si>
    <t>38/40</t>
  </si>
  <si>
    <t>YÜKSEKÖĞRETİM KURUMLARI</t>
  </si>
  <si>
    <t>40/42</t>
  </si>
  <si>
    <t>ÖZEL BÜTÇELİ DİĞER KURUMLAR</t>
  </si>
  <si>
    <t>ÖZEL BÜTÇELİ KURUMLAR TOPLAMI</t>
  </si>
  <si>
    <t>2016</t>
  </si>
  <si>
    <t>1</t>
  </si>
  <si>
    <t>Tasarı</t>
  </si>
  <si>
    <t>Ocak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</si>
  <si>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</si>
  <si>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</si>
  <si>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</si>
  <si>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</si>
  <si>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</si>
  <si>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</si>
  <si>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</si>
  <si>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</si>
  <si>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</si>
  <si>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</si>
  <si>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</si>
  <si>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</si>
  <si>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</si>
  <si>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</si>
  <si>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</si>
  <si>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</si>
  <si>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</si>
  <si>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</si>
  <si>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</si>
  <si>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</si>
  <si>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</si>
  <si>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</si>
  <si>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</si>
  <si>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</si>
  <si>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</si>
  <si>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</si>
  <si>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</si>
  <si>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</si>
  <si>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</si>
  <si>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</si>
  <si>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</si>
  <si>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</si>
  <si>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</si>
  <si>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</si>
  <si>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</si>
  <si>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</si>
  <si>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</si>
  <si>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</si>
  <si>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</si>
  <si>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</si>
  <si>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</si>
  <si>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</si>
  <si>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</si>
  <si>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</si>
  <si>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</si>
  <si>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</si>
  <si>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</si>
  <si>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</si>
  <si>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</si>
  <si>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</si>
  <si>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</si>
  <si>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</si>
  <si>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</si>
  <si>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</si>
  <si>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</si>
  <si>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</si>
  <si>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</si>
  <si>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</si>
  <si>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</si>
  <si>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</si>
  <si>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</si>
  <si>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</si>
  <si>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</si>
  <si>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</si>
  <si>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</si>
  <si>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</si>
  <si>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</si>
  <si>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</si>
  <si>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</si>
  <si>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</si>
  <si>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</si>
  <si>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</si>
  <si>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</si>
  <si>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</si>
  <si>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</si>
  <si>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</si>
  <si>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</si>
  <si>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</si>
  <si>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</si>
  <si>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</si>
  <si>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</si>
  <si>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</si>
  <si>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</si>
  <si>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</si>
  <si>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</si>
  <si>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</si>
  <si>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</si>
  <si>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</si>
  <si>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</si>
  <si>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</si>
  <si>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</si>
  <si>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</si>
  <si>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</si>
  <si>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</si>
  <si>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</si>
  <si>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</si>
  <si>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</si>
  <si>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</si>
  <si>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</si>
  <si>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</si>
  <si>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</si>
  <si>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</si>
  <si>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</si>
  <si>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</si>
  <si>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</si>
  <si>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</si>
  <si>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</si>
  <si>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</si>
  <si>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</si>
  <si>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</si>
  <si>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</si>
  <si>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</si>
  <si>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</si>
  <si>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</si>
  <si>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</si>
  <si>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</si>
  <si>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</si>
  <si>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</si>
  <si>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</si>
  <si>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</si>
  <si>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</si>
  <si>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</si>
  <si>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</si>
  <si>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</si>
  <si>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</si>
  <si>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</si>
  <si>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</si>
  <si>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</si>
  <si>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</si>
  <si>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</si>
  <si>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</si>
  <si>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</si>
  <si>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</si>
  <si>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</si>
  <si>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</si>
  <si>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</si>
  <si>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</si>
  <si>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</si>
  <si>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</si>
  <si>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</si>
  <si>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</si>
  <si>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</si>
  <si>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</si>
  <si>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</si>
  <si>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</si>
  <si>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</si>
  <si>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</si>
  <si>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</si>
  <si>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</si>
  <si>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</si>
  <si>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</si>
  <si>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</si>
  <si>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</si>
  <si>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</si>
  <si>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</si>
  <si>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</si>
  <si>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</si>
  <si>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</si>
  <si>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</si>
  <si>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</si>
  <si>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</si>
  <si>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</si>
  <si>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</si>
  <si>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</si>
  <si>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</si>
  <si>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</si>
  <si>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</si>
  <si>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</si>
  <si>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</si>
  <si>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</si>
  <si>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</si>
  <si>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</si>
  <si>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</si>
  <si>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</si>
  <si>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</si>
  <si>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</si>
  <si>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</si>
  <si>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</si>
  <si>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</si>
  <si>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</si>
  <si>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</si>
  <si>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</si>
  <si>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</si>
  <si>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</si>
  <si>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</si>
  <si>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</si>
  <si>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</si>
  <si>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</si>
  <si>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</si>
  <si>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</si>
  <si>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</si>
  <si>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</si>
  <si>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</si>
  <si>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</si>
  <si>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</si>
  <si>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</si>
  <si>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</si>
  <si>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</si>
  <si>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</si>
  <si>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</si>
  <si>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</si>
  <si>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</si>
  <si>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</si>
  <si>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</si>
  <si>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</si>
  <si>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</si>
  <si>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</si>
  <si>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</si>
  <si>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</si>
  <si>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</si>
  <si>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</si>
  <si>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</si>
  <si>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</si>
  <si>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</si>
  <si>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</si>
  <si>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</si>
  <si>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</si>
  <si>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</si>
  <si>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TL</t>
  </si>
  <si>
    <t>MERKEZİ YÖNETİM KAPSAMINDAKİ 5018 SAYILI KANUNA EKLİ  (II) SAYILI CETVELDE YER ALAN ÖZEL BÜTÇELİ İDARELER İLE (III) SAYILI CETVELDE YER ALAN DÜZENLEYİCİ VE DENETLEYİCİ KURUMLARIN (2016-2018) DÖNEMİ BÜTÇE GELİR VE NET FİNANSMANLARI
 (ÖZET TABLO)</t>
  </si>
  <si>
    <t xml:space="preserve"> DÖNEMİ BÜTÇE GELİRLERİ 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</si>
  <si>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</si>
  <si>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</si>
  <si>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</si>
  <si>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</si>
  <si>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</si>
  <si>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</si>
  <si>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</si>
  <si>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</si>
  <si>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</si>
  <si>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</si>
  <si>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</si>
  <si>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</si>
  <si>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</si>
  <si>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</si>
  <si>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</si>
  <si>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</si>
  <si>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</si>
  <si>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</si>
  <si>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</si>
  <si>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</si>
  <si>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</si>
  <si>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</si>
  <si>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</si>
  <si>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</si>
  <si>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</si>
  <si>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</si>
  <si>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</si>
  <si>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</si>
  <si>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</si>
  <si>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</si>
  <si>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</si>
  <si>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</si>
  <si>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</si>
  <si>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</si>
  <si>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</si>
  <si>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</si>
  <si>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</si>
  <si>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</si>
  <si>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</si>
  <si>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</si>
  <si>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</si>
  <si>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</si>
  <si>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</si>
  <si>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</si>
  <si>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</si>
  <si>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</si>
  <si>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</si>
  <si>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</si>
  <si>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</si>
  <si>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</si>
  <si>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</si>
  <si>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</si>
  <si>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</si>
  <si>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</si>
  <si>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</si>
  <si>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</si>
  <si>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</si>
  <si>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</si>
  <si>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</si>
  <si>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</si>
  <si>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</si>
  <si>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</si>
  <si>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</si>
  <si>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</si>
  <si>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</si>
  <si>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</si>
  <si>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</si>
  <si>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</si>
  <si>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</si>
  <si>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</si>
  <si>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</si>
  <si>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</si>
  <si>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</si>
  <si>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</si>
  <si>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</si>
  <si>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</si>
  <si>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</si>
  <si>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</si>
  <si>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</si>
  <si>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</si>
  <si>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</si>
  <si>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</si>
  <si>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</si>
  <si>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</si>
  <si>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40.62</t>
  </si>
  <si>
    <t>TÜRKİYE SAĞLIK ENSTİTÜLERİ BAŞKANLIĞI</t>
  </si>
  <si>
    <t>38,39</t>
  </si>
  <si>
    <t>ABSODENEK</t>
  </si>
  <si>
    <t>(DÜZENLEYİCİ DENETLEYİCİ KURUMLAR)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</si>
  <si>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</si>
  <si>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</si>
  <si>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</si>
  <si>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</si>
  <si>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</si>
  <si>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</si>
  <si>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</si>
  <si>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</si>
  <si>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</si>
  <si>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</si>
  <si>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</si>
  <si>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</si>
  <si>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</si>
  <si>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</si>
  <si>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</si>
  <si>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</si>
  <si>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</si>
  <si>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</si>
  <si>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</t>
  </si>
  <si>
    <t>DÜZENLEYİCİ VE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</si>
</sst>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2">
    <font>
      <sz val="10"/>
      <name val="Arial Tur"/>
      <family val="0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6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 applyProtection="1">
      <alignment horizontal="left" vertical="center"/>
      <protection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24" xfId="0" applyFont="1" applyBorder="1" applyAlignment="1" applyProtection="1">
      <alignment horizontal="left" vertical="center"/>
      <protection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51" applyFont="1" applyAlignment="1">
      <alignment vertical="center"/>
      <protection/>
    </xf>
    <xf numFmtId="49" fontId="12" fillId="0" borderId="0" xfId="51" applyNumberFormat="1" applyFont="1" applyAlignment="1">
      <alignment horizontal="left" vertical="center"/>
      <protection/>
    </xf>
    <xf numFmtId="0" fontId="12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13" fillId="0" borderId="0" xfId="51" applyFont="1" applyAlignment="1">
      <alignment vertical="center"/>
      <protection/>
    </xf>
    <xf numFmtId="0" fontId="12" fillId="0" borderId="0" xfId="51" applyNumberFormat="1" applyFont="1" applyAlignment="1">
      <alignment horizontal="center" vertical="center"/>
      <protection/>
    </xf>
    <xf numFmtId="49" fontId="12" fillId="0" borderId="0" xfId="51" applyNumberFormat="1" applyFont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0" fontId="13" fillId="0" borderId="10" xfId="51" applyFont="1" applyBorder="1" applyAlignment="1">
      <alignment horizontal="center" vertical="center"/>
      <protection/>
    </xf>
    <xf numFmtId="0" fontId="16" fillId="0" borderId="0" xfId="51" applyFont="1" applyAlignment="1">
      <alignment vertical="center"/>
      <protection/>
    </xf>
    <xf numFmtId="49" fontId="6" fillId="0" borderId="0" xfId="51" applyNumberFormat="1" applyFont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16" fillId="0" borderId="15" xfId="51" applyFont="1" applyBorder="1" applyAlignment="1">
      <alignment horizontal="left" vertical="center"/>
      <protection/>
    </xf>
    <xf numFmtId="3" fontId="16" fillId="0" borderId="16" xfId="51" applyNumberFormat="1" applyFont="1" applyBorder="1" applyAlignment="1">
      <alignment vertical="center"/>
      <protection/>
    </xf>
    <xf numFmtId="3" fontId="16" fillId="0" borderId="17" xfId="51" applyNumberFormat="1" applyFont="1" applyBorder="1" applyAlignment="1">
      <alignment vertical="center"/>
      <protection/>
    </xf>
    <xf numFmtId="3" fontId="16" fillId="0" borderId="18" xfId="51" applyNumberFormat="1" applyFont="1" applyBorder="1" applyAlignment="1">
      <alignment vertical="center"/>
      <protection/>
    </xf>
    <xf numFmtId="17" fontId="7" fillId="0" borderId="0" xfId="0" applyNumberFormat="1" applyFont="1" applyFill="1" applyAlignment="1">
      <alignment horizontal="left"/>
    </xf>
    <xf numFmtId="0" fontId="16" fillId="0" borderId="27" xfId="51" applyFont="1" applyBorder="1" applyAlignment="1">
      <alignment horizontal="left" vertical="center"/>
      <protection/>
    </xf>
    <xf numFmtId="3" fontId="16" fillId="0" borderId="28" xfId="51" applyNumberFormat="1" applyFont="1" applyBorder="1" applyAlignment="1">
      <alignment vertical="center"/>
      <protection/>
    </xf>
    <xf numFmtId="3" fontId="16" fillId="0" borderId="29" xfId="51" applyNumberFormat="1" applyFont="1" applyBorder="1" applyAlignment="1">
      <alignment vertical="center"/>
      <protection/>
    </xf>
    <xf numFmtId="3" fontId="16" fillId="0" borderId="30" xfId="51" applyNumberFormat="1" applyFont="1" applyBorder="1" applyAlignment="1">
      <alignment vertical="center"/>
      <protection/>
    </xf>
    <xf numFmtId="0" fontId="16" fillId="0" borderId="31" xfId="51" applyFont="1" applyBorder="1" applyAlignment="1">
      <alignment horizontal="left" vertical="center" wrapText="1"/>
      <protection/>
    </xf>
    <xf numFmtId="3" fontId="16" fillId="0" borderId="24" xfId="51" applyNumberFormat="1" applyFont="1" applyBorder="1" applyAlignment="1">
      <alignment vertical="center"/>
      <protection/>
    </xf>
    <xf numFmtId="3" fontId="16" fillId="0" borderId="25" xfId="51" applyNumberFormat="1" applyFont="1" applyBorder="1" applyAlignment="1">
      <alignment vertical="center"/>
      <protection/>
    </xf>
    <xf numFmtId="3" fontId="16" fillId="0" borderId="26" xfId="51" applyNumberFormat="1" applyFont="1" applyBorder="1" applyAlignment="1">
      <alignment vertical="center"/>
      <protection/>
    </xf>
    <xf numFmtId="0" fontId="17" fillId="0" borderId="0" xfId="0" applyFont="1" applyAlignment="1">
      <alignment/>
    </xf>
    <xf numFmtId="49" fontId="9" fillId="0" borderId="0" xfId="51" applyNumberFormat="1" applyFont="1" applyAlignment="1">
      <alignment horizontal="center" vertical="center"/>
      <protection/>
    </xf>
    <xf numFmtId="0" fontId="18" fillId="0" borderId="32" xfId="51" applyFont="1" applyBorder="1" applyAlignment="1">
      <alignment horizontal="left" vertical="center"/>
      <protection/>
    </xf>
    <xf numFmtId="3" fontId="18" fillId="0" borderId="10" xfId="51" applyNumberFormat="1" applyFont="1" applyBorder="1" applyAlignment="1">
      <alignment vertical="center"/>
      <protection/>
    </xf>
    <xf numFmtId="3" fontId="18" fillId="0" borderId="33" xfId="51" applyNumberFormat="1" applyFont="1" applyBorder="1" applyAlignment="1">
      <alignment vertical="center"/>
      <protection/>
    </xf>
    <xf numFmtId="3" fontId="18" fillId="0" borderId="34" xfId="51" applyNumberFormat="1" applyFont="1" applyBorder="1" applyAlignment="1">
      <alignment vertical="center"/>
      <protection/>
    </xf>
    <xf numFmtId="3" fontId="12" fillId="0" borderId="0" xfId="51" applyNumberFormat="1" applyFont="1" applyAlignment="1">
      <alignment vertical="center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0" borderId="42" xfId="51" applyFont="1" applyBorder="1" applyAlignment="1">
      <alignment horizontal="center" vertical="center" wrapText="1"/>
      <protection/>
    </xf>
    <xf numFmtId="0" fontId="13" fillId="0" borderId="43" xfId="51" applyFont="1" applyBorder="1" applyAlignment="1">
      <alignment horizontal="center" vertical="center" wrapText="1"/>
      <protection/>
    </xf>
    <xf numFmtId="0" fontId="13" fillId="0" borderId="35" xfId="51" applyFont="1" applyBorder="1" applyAlignment="1">
      <alignment horizontal="center" vertical="center" wrapText="1"/>
      <protection/>
    </xf>
    <xf numFmtId="0" fontId="13" fillId="0" borderId="36" xfId="51" applyFont="1" applyBorder="1" applyAlignment="1">
      <alignment horizontal="center" vertical="center" wrapText="1"/>
      <protection/>
    </xf>
    <xf numFmtId="0" fontId="13" fillId="0" borderId="40" xfId="51" applyFont="1" applyBorder="1" applyAlignment="1">
      <alignment horizontal="center" vertical="center" wrapText="1"/>
      <protection/>
    </xf>
    <xf numFmtId="0" fontId="13" fillId="0" borderId="41" xfId="51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3" fillId="0" borderId="38" xfId="51" applyFont="1" applyBorder="1" applyAlignment="1">
      <alignment horizontal="center" vertical="center" wrapText="1"/>
      <protection/>
    </xf>
    <xf numFmtId="0" fontId="13" fillId="0" borderId="39" xfId="51" applyFont="1" applyBorder="1" applyAlignment="1">
      <alignment horizontal="center" vertical="center" wrapText="1"/>
      <protection/>
    </xf>
    <xf numFmtId="0" fontId="13" fillId="0" borderId="12" xfId="51" applyFont="1" applyBorder="1" applyAlignment="1">
      <alignment horizontal="center" vertical="center" wrapText="1"/>
      <protection/>
    </xf>
    <xf numFmtId="0" fontId="15" fillId="0" borderId="0" xfId="51" applyFont="1" applyAlignment="1">
      <alignment horizontal="center" vertical="center"/>
      <protection/>
    </xf>
    <xf numFmtId="0" fontId="13" fillId="0" borderId="32" xfId="51" applyNumberFormat="1" applyFont="1" applyBorder="1" applyAlignment="1">
      <alignment horizontal="center" vertical="center"/>
      <protection/>
    </xf>
    <xf numFmtId="0" fontId="13" fillId="0" borderId="20" xfId="51" applyNumberFormat="1" applyFont="1" applyBorder="1" applyAlignment="1">
      <alignment horizontal="center" vertical="center"/>
      <protection/>
    </xf>
    <xf numFmtId="0" fontId="13" fillId="0" borderId="37" xfId="51" applyNumberFormat="1" applyFont="1" applyBorder="1" applyAlignment="1">
      <alignment horizontal="center" vertical="center"/>
      <protection/>
    </xf>
    <xf numFmtId="0" fontId="13" fillId="0" borderId="38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3" fillId="0" borderId="44" xfId="51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ParaBirimi 2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="75" zoomScaleNormal="75" zoomScalePageLayoutView="0" workbookViewId="0" topLeftCell="E11">
      <selection activeCell="O21" sqref="O21"/>
    </sheetView>
  </sheetViews>
  <sheetFormatPr defaultColWidth="9.00390625" defaultRowHeight="18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6.75390625" style="6" hidden="1" customWidth="1"/>
    <col min="5" max="5" width="58.125" style="6" customWidth="1"/>
    <col min="6" max="11" width="22.75390625" style="6" bestFit="1" customWidth="1"/>
    <col min="12" max="16384" width="9.125" style="6" customWidth="1"/>
  </cols>
  <sheetData>
    <row r="1" spans="1:11" ht="18" hidden="1">
      <c r="A1" s="2" t="s">
        <v>0</v>
      </c>
      <c r="B1" s="3" t="s">
        <v>38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8" hidden="1">
      <c r="A2" s="7" t="s">
        <v>8</v>
      </c>
      <c r="B2" s="3" t="s">
        <v>18</v>
      </c>
      <c r="C2" s="4" t="s">
        <v>40</v>
      </c>
      <c r="D2" s="1" t="s">
        <v>9</v>
      </c>
      <c r="E2" s="8" t="str">
        <f>ButceYil</f>
        <v>2016</v>
      </c>
      <c r="F2" s="8" t="str">
        <f>ButceYil</f>
        <v>2016</v>
      </c>
      <c r="G2" s="8" t="str">
        <f>ButceYil</f>
        <v>2016</v>
      </c>
      <c r="H2" s="8" t="s">
        <v>1</v>
      </c>
      <c r="I2" s="8" t="str">
        <f>ButceYil</f>
        <v>2016</v>
      </c>
      <c r="J2" s="8" t="str">
        <f>ButceYil</f>
        <v>2016</v>
      </c>
      <c r="K2" s="8" t="str">
        <f>ButceYil</f>
        <v>2016</v>
      </c>
    </row>
    <row r="3" spans="1:11" ht="18" hidden="1">
      <c r="A3" s="7" t="s">
        <v>1</v>
      </c>
      <c r="B3" s="3" t="s">
        <v>1</v>
      </c>
      <c r="C3" s="4" t="s">
        <v>1</v>
      </c>
      <c r="D3" s="1" t="s">
        <v>10</v>
      </c>
      <c r="E3" s="8" t="s">
        <v>1</v>
      </c>
      <c r="F3" s="8" t="str">
        <f>ButceYil</f>
        <v>2016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8" hidden="1">
      <c r="A4" s="7" t="s">
        <v>11</v>
      </c>
      <c r="B4" s="3" t="s">
        <v>39</v>
      </c>
      <c r="C4" s="4" t="s">
        <v>41</v>
      </c>
      <c r="D4" s="1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8" hidden="1">
      <c r="A5" s="7" t="s">
        <v>13</v>
      </c>
      <c r="B5" s="4" t="s">
        <v>38</v>
      </c>
      <c r="C5" s="4" t="s">
        <v>1</v>
      </c>
      <c r="D5" s="1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8" hidden="1">
      <c r="A6" s="4" t="s">
        <v>1</v>
      </c>
      <c r="B6" s="4" t="s">
        <v>1</v>
      </c>
      <c r="C6" s="4" t="s">
        <v>1</v>
      </c>
      <c r="D6" s="1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8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8" hidden="1">
      <c r="A8" s="10" t="s">
        <v>20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</row>
    <row r="11" spans="1:11" s="42" customFormat="1" ht="69.75" customHeight="1">
      <c r="A11" s="41" t="s">
        <v>1</v>
      </c>
      <c r="B11" s="41" t="s">
        <v>1</v>
      </c>
      <c r="C11" s="41" t="s">
        <v>1</v>
      </c>
      <c r="D11" s="41" t="s">
        <v>1</v>
      </c>
      <c r="E11" s="121" t="s">
        <v>261</v>
      </c>
      <c r="F11" s="122"/>
      <c r="G11" s="122"/>
      <c r="H11" s="122"/>
      <c r="I11" s="122"/>
      <c r="J11" s="122"/>
      <c r="K11" s="122"/>
    </row>
    <row r="12" spans="1:11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122" t="s">
        <v>21</v>
      </c>
      <c r="F12" s="122" t="s">
        <v>1</v>
      </c>
      <c r="G12" s="122" t="s">
        <v>1</v>
      </c>
      <c r="H12" s="122" t="s">
        <v>1</v>
      </c>
      <c r="I12" s="122" t="s">
        <v>1</v>
      </c>
      <c r="J12" s="122" t="s">
        <v>1</v>
      </c>
      <c r="K12" s="122" t="s">
        <v>1</v>
      </c>
    </row>
    <row r="13" spans="1:11" ht="23.25" customHeight="1">
      <c r="A13" s="4" t="s">
        <v>1</v>
      </c>
      <c r="B13" s="4" t="s">
        <v>1</v>
      </c>
      <c r="C13" s="4" t="s">
        <v>1</v>
      </c>
      <c r="D13" s="4" t="s">
        <v>1</v>
      </c>
      <c r="E13" s="122" t="str">
        <f>ButceYil&amp;A7&amp;ButceYil+2&amp;A8</f>
        <v>2016 - 2018 DÖNEMİ BÜTÇE GELİRLERİ</v>
      </c>
      <c r="F13" s="122" t="s">
        <v>1</v>
      </c>
      <c r="G13" s="122" t="s">
        <v>1</v>
      </c>
      <c r="H13" s="122" t="s">
        <v>1</v>
      </c>
      <c r="I13" s="122" t="s">
        <v>1</v>
      </c>
      <c r="J13" s="122" t="s">
        <v>1</v>
      </c>
      <c r="K13" s="122" t="s">
        <v>1</v>
      </c>
    </row>
    <row r="14" spans="1:11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1" t="s">
        <v>260</v>
      </c>
    </row>
    <row r="15" spans="1:11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11" t="s">
        <v>1</v>
      </c>
      <c r="F15" s="127" t="str">
        <f>ButceYil</f>
        <v>2016</v>
      </c>
      <c r="G15" s="128" t="s">
        <v>1</v>
      </c>
      <c r="H15" s="128" t="s">
        <v>1</v>
      </c>
      <c r="I15" s="128" t="s">
        <v>1</v>
      </c>
      <c r="J15" s="128" t="s">
        <v>1</v>
      </c>
      <c r="K15" s="129" t="s">
        <v>1</v>
      </c>
    </row>
    <row r="16" spans="1:11" ht="19.5" customHeight="1" thickBot="1">
      <c r="A16" s="4" t="s">
        <v>1</v>
      </c>
      <c r="B16" s="4" t="s">
        <v>1</v>
      </c>
      <c r="C16" s="4" t="s">
        <v>1</v>
      </c>
      <c r="D16" s="4" t="s">
        <v>1</v>
      </c>
      <c r="E16" s="130" t="s">
        <v>22</v>
      </c>
      <c r="F16" s="113" t="s">
        <v>23</v>
      </c>
      <c r="G16" s="116" t="s">
        <v>24</v>
      </c>
      <c r="H16" s="117" t="s">
        <v>1</v>
      </c>
      <c r="I16" s="118" t="s">
        <v>1</v>
      </c>
      <c r="J16" s="119" t="s">
        <v>25</v>
      </c>
      <c r="K16" s="120" t="s">
        <v>1</v>
      </c>
    </row>
    <row r="17" spans="1:11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131" t="s">
        <v>1</v>
      </c>
      <c r="F17" s="114" t="s">
        <v>1</v>
      </c>
      <c r="G17" s="123" t="s">
        <v>26</v>
      </c>
      <c r="H17" s="125" t="s">
        <v>27</v>
      </c>
      <c r="I17" s="113" t="s">
        <v>28</v>
      </c>
      <c r="J17" s="125" t="s">
        <v>29</v>
      </c>
      <c r="K17" s="123" t="s">
        <v>30</v>
      </c>
    </row>
    <row r="18" spans="4:11" ht="19.5" customHeight="1" thickBot="1">
      <c r="D18" s="1" t="s">
        <v>1</v>
      </c>
      <c r="E18" s="132" t="s">
        <v>1</v>
      </c>
      <c r="F18" s="115" t="s">
        <v>1</v>
      </c>
      <c r="G18" s="124" t="s">
        <v>1</v>
      </c>
      <c r="H18" s="126" t="s">
        <v>1</v>
      </c>
      <c r="I18" s="115" t="s">
        <v>1</v>
      </c>
      <c r="J18" s="126" t="s">
        <v>1</v>
      </c>
      <c r="K18" s="124" t="s">
        <v>1</v>
      </c>
    </row>
    <row r="19" spans="1:11" ht="19.5" customHeight="1" hidden="1">
      <c r="A19" s="1" t="s">
        <v>2</v>
      </c>
      <c r="B19" s="1" t="s">
        <v>31</v>
      </c>
      <c r="C19" s="1" t="s">
        <v>32</v>
      </c>
      <c r="D19" s="1" t="s">
        <v>1</v>
      </c>
      <c r="E19" s="12" t="s">
        <v>1</v>
      </c>
      <c r="F19" s="13" t="s">
        <v>1</v>
      </c>
      <c r="G19" s="14" t="s">
        <v>1</v>
      </c>
      <c r="H19" s="15" t="s">
        <v>1</v>
      </c>
      <c r="I19" s="16" t="s">
        <v>1</v>
      </c>
      <c r="J19" s="15" t="s">
        <v>1</v>
      </c>
      <c r="K19" s="14" t="s">
        <v>1</v>
      </c>
    </row>
    <row r="20" spans="1:11" ht="24.75" customHeight="1">
      <c r="A20" s="9" t="s">
        <v>1</v>
      </c>
      <c r="B20" s="17" t="s">
        <v>42</v>
      </c>
      <c r="C20" s="9" t="s">
        <v>1</v>
      </c>
      <c r="D20" s="9" t="s">
        <v>1</v>
      </c>
      <c r="E20" s="18" t="s">
        <v>151</v>
      </c>
      <c r="F20" s="19">
        <v>46038000</v>
      </c>
      <c r="G20" s="20">
        <v>45936000</v>
      </c>
      <c r="H20" s="21">
        <f aca="true" t="shared" si="0" ref="H20:H83">I20-G20</f>
        <v>102000</v>
      </c>
      <c r="I20" s="21">
        <v>46038000</v>
      </c>
      <c r="J20" s="21">
        <v>0</v>
      </c>
      <c r="K20" s="20">
        <v>8488346</v>
      </c>
    </row>
    <row r="21" spans="2:11" ht="24.75" customHeight="1">
      <c r="B21" s="17" t="s">
        <v>43</v>
      </c>
      <c r="C21" s="9" t="s">
        <v>1</v>
      </c>
      <c r="D21" s="9" t="s">
        <v>1</v>
      </c>
      <c r="E21" s="18" t="s">
        <v>152</v>
      </c>
      <c r="F21" s="19">
        <v>813176000</v>
      </c>
      <c r="G21" s="20">
        <v>768795000</v>
      </c>
      <c r="H21" s="21">
        <f t="shared" si="0"/>
        <v>44381000</v>
      </c>
      <c r="I21" s="21">
        <v>813176000</v>
      </c>
      <c r="J21" s="21">
        <v>0</v>
      </c>
      <c r="K21" s="20">
        <v>30781009</v>
      </c>
    </row>
    <row r="22" spans="2:11" ht="24.75" customHeight="1">
      <c r="B22" s="17" t="s">
        <v>44</v>
      </c>
      <c r="C22" s="9" t="s">
        <v>1</v>
      </c>
      <c r="D22" s="9" t="s">
        <v>1</v>
      </c>
      <c r="E22" s="18" t="s">
        <v>153</v>
      </c>
      <c r="F22" s="19">
        <v>459865000</v>
      </c>
      <c r="G22" s="20">
        <v>414827000</v>
      </c>
      <c r="H22" s="21">
        <f t="shared" si="0"/>
        <v>45038000</v>
      </c>
      <c r="I22" s="21">
        <v>459865000</v>
      </c>
      <c r="J22" s="21">
        <v>0</v>
      </c>
      <c r="K22" s="20">
        <v>82685113</v>
      </c>
    </row>
    <row r="23" spans="2:11" ht="24.75" customHeight="1">
      <c r="B23" s="17" t="s">
        <v>45</v>
      </c>
      <c r="C23" s="9" t="s">
        <v>1</v>
      </c>
      <c r="D23" s="9" t="s">
        <v>1</v>
      </c>
      <c r="E23" s="18" t="s">
        <v>154</v>
      </c>
      <c r="F23" s="19">
        <v>789512000</v>
      </c>
      <c r="G23" s="20">
        <v>740566000</v>
      </c>
      <c r="H23" s="21">
        <f t="shared" si="0"/>
        <v>48946000</v>
      </c>
      <c r="I23" s="21">
        <v>789512000</v>
      </c>
      <c r="J23" s="21">
        <v>0</v>
      </c>
      <c r="K23" s="20">
        <v>56149893</v>
      </c>
    </row>
    <row r="24" spans="2:11" ht="24.75" customHeight="1">
      <c r="B24" s="17" t="s">
        <v>46</v>
      </c>
      <c r="C24" s="9" t="s">
        <v>1</v>
      </c>
      <c r="D24" s="9" t="s">
        <v>1</v>
      </c>
      <c r="E24" s="18" t="s">
        <v>155</v>
      </c>
      <c r="F24" s="19">
        <v>734137000</v>
      </c>
      <c r="G24" s="20">
        <v>683883000</v>
      </c>
      <c r="H24" s="21">
        <f t="shared" si="0"/>
        <v>50254000</v>
      </c>
      <c r="I24" s="21">
        <v>734137000</v>
      </c>
      <c r="J24" s="21">
        <v>0</v>
      </c>
      <c r="K24" s="20">
        <v>66836478</v>
      </c>
    </row>
    <row r="25" spans="2:11" ht="24.75" customHeight="1">
      <c r="B25" s="17" t="s">
        <v>47</v>
      </c>
      <c r="C25" s="9" t="s">
        <v>1</v>
      </c>
      <c r="D25" s="9" t="s">
        <v>1</v>
      </c>
      <c r="E25" s="18" t="s">
        <v>156</v>
      </c>
      <c r="F25" s="19">
        <v>1082002000</v>
      </c>
      <c r="G25" s="20">
        <v>970202000</v>
      </c>
      <c r="H25" s="21">
        <f t="shared" si="0"/>
        <v>111800000</v>
      </c>
      <c r="I25" s="21">
        <v>1082002000</v>
      </c>
      <c r="J25" s="21">
        <v>0</v>
      </c>
      <c r="K25" s="20">
        <v>18948114</v>
      </c>
    </row>
    <row r="26" spans="2:11" ht="24.75" customHeight="1">
      <c r="B26" s="17" t="s">
        <v>48</v>
      </c>
      <c r="C26" s="9" t="s">
        <v>1</v>
      </c>
      <c r="D26" s="9" t="s">
        <v>1</v>
      </c>
      <c r="E26" s="18" t="s">
        <v>157</v>
      </c>
      <c r="F26" s="19">
        <v>420577000</v>
      </c>
      <c r="G26" s="20">
        <v>381514000</v>
      </c>
      <c r="H26" s="21">
        <f t="shared" si="0"/>
        <v>39063000</v>
      </c>
      <c r="I26" s="21">
        <v>420577000</v>
      </c>
      <c r="J26" s="21">
        <v>0</v>
      </c>
      <c r="K26" s="20">
        <v>100623067</v>
      </c>
    </row>
    <row r="27" spans="2:11" ht="24.75" customHeight="1">
      <c r="B27" s="17" t="s">
        <v>49</v>
      </c>
      <c r="C27" s="9" t="s">
        <v>1</v>
      </c>
      <c r="D27" s="9" t="s">
        <v>1</v>
      </c>
      <c r="E27" s="18" t="s">
        <v>158</v>
      </c>
      <c r="F27" s="19">
        <v>236618000</v>
      </c>
      <c r="G27" s="20">
        <v>212388000</v>
      </c>
      <c r="H27" s="21">
        <f t="shared" si="0"/>
        <v>24230000</v>
      </c>
      <c r="I27" s="21">
        <v>236618000</v>
      </c>
      <c r="J27" s="21">
        <v>0</v>
      </c>
      <c r="K27" s="20">
        <v>25024378</v>
      </c>
    </row>
    <row r="28" spans="2:11" ht="24.75" customHeight="1">
      <c r="B28" s="17" t="s">
        <v>50</v>
      </c>
      <c r="C28" s="9" t="s">
        <v>1</v>
      </c>
      <c r="D28" s="9" t="s">
        <v>1</v>
      </c>
      <c r="E28" s="18" t="s">
        <v>159</v>
      </c>
      <c r="F28" s="19">
        <v>516591000</v>
      </c>
      <c r="G28" s="20">
        <v>458472000</v>
      </c>
      <c r="H28" s="21">
        <f t="shared" si="0"/>
        <v>58119000</v>
      </c>
      <c r="I28" s="21">
        <v>516591000</v>
      </c>
      <c r="J28" s="21">
        <v>0</v>
      </c>
      <c r="K28" s="20">
        <v>57840832</v>
      </c>
    </row>
    <row r="29" spans="2:11" ht="24.75" customHeight="1">
      <c r="B29" s="17" t="s">
        <v>51</v>
      </c>
      <c r="C29" s="9" t="s">
        <v>1</v>
      </c>
      <c r="D29" s="9" t="s">
        <v>1</v>
      </c>
      <c r="E29" s="18" t="s">
        <v>160</v>
      </c>
      <c r="F29" s="19">
        <v>281115000</v>
      </c>
      <c r="G29" s="20">
        <v>256730000</v>
      </c>
      <c r="H29" s="21">
        <f t="shared" si="0"/>
        <v>24385000</v>
      </c>
      <c r="I29" s="21">
        <v>281115000</v>
      </c>
      <c r="J29" s="21">
        <v>0</v>
      </c>
      <c r="K29" s="20">
        <v>32070507</v>
      </c>
    </row>
    <row r="30" spans="2:11" ht="24.75" customHeight="1">
      <c r="B30" s="17" t="s">
        <v>52</v>
      </c>
      <c r="C30" s="9" t="s">
        <v>1</v>
      </c>
      <c r="D30" s="9" t="s">
        <v>1</v>
      </c>
      <c r="E30" s="18" t="s">
        <v>161</v>
      </c>
      <c r="F30" s="19">
        <v>134147000</v>
      </c>
      <c r="G30" s="20">
        <v>129603000</v>
      </c>
      <c r="H30" s="21">
        <f t="shared" si="0"/>
        <v>4544000</v>
      </c>
      <c r="I30" s="21">
        <v>134147000</v>
      </c>
      <c r="J30" s="21">
        <v>0</v>
      </c>
      <c r="K30" s="20">
        <v>21094498</v>
      </c>
    </row>
    <row r="31" spans="2:11" ht="24.75" customHeight="1">
      <c r="B31" s="17" t="s">
        <v>53</v>
      </c>
      <c r="C31" s="9" t="s">
        <v>1</v>
      </c>
      <c r="D31" s="9" t="s">
        <v>1</v>
      </c>
      <c r="E31" s="18" t="s">
        <v>162</v>
      </c>
      <c r="F31" s="19">
        <v>656263000</v>
      </c>
      <c r="G31" s="20">
        <v>604237000</v>
      </c>
      <c r="H31" s="21">
        <f t="shared" si="0"/>
        <v>52026000</v>
      </c>
      <c r="I31" s="21">
        <v>656263000</v>
      </c>
      <c r="J31" s="21">
        <v>0</v>
      </c>
      <c r="K31" s="20">
        <v>77346861</v>
      </c>
    </row>
    <row r="32" spans="2:11" ht="24.75" customHeight="1">
      <c r="B32" s="17" t="s">
        <v>54</v>
      </c>
      <c r="C32" s="9" t="s">
        <v>1</v>
      </c>
      <c r="D32" s="9" t="s">
        <v>1</v>
      </c>
      <c r="E32" s="18" t="s">
        <v>163</v>
      </c>
      <c r="F32" s="19">
        <v>562996000</v>
      </c>
      <c r="G32" s="20">
        <v>512114000</v>
      </c>
      <c r="H32" s="21">
        <f t="shared" si="0"/>
        <v>50882000</v>
      </c>
      <c r="I32" s="21">
        <v>562996000</v>
      </c>
      <c r="J32" s="21">
        <v>0</v>
      </c>
      <c r="K32" s="20">
        <v>98761183</v>
      </c>
    </row>
    <row r="33" spans="2:11" ht="24.75" customHeight="1">
      <c r="B33" s="17" t="s">
        <v>55</v>
      </c>
      <c r="C33" s="9" t="s">
        <v>1</v>
      </c>
      <c r="D33" s="9" t="s">
        <v>1</v>
      </c>
      <c r="E33" s="18" t="s">
        <v>164</v>
      </c>
      <c r="F33" s="19">
        <v>275574000</v>
      </c>
      <c r="G33" s="20">
        <v>248319000</v>
      </c>
      <c r="H33" s="21">
        <f t="shared" si="0"/>
        <v>27255000</v>
      </c>
      <c r="I33" s="21">
        <v>275574000</v>
      </c>
      <c r="J33" s="21">
        <v>0</v>
      </c>
      <c r="K33" s="20">
        <v>15464669</v>
      </c>
    </row>
    <row r="34" spans="2:11" ht="24.75" customHeight="1">
      <c r="B34" s="17" t="s">
        <v>56</v>
      </c>
      <c r="C34" s="9" t="s">
        <v>1</v>
      </c>
      <c r="D34" s="9" t="s">
        <v>1</v>
      </c>
      <c r="E34" s="18" t="s">
        <v>165</v>
      </c>
      <c r="F34" s="19">
        <v>430070000</v>
      </c>
      <c r="G34" s="20">
        <v>378365000</v>
      </c>
      <c r="H34" s="21">
        <f t="shared" si="0"/>
        <v>51705000</v>
      </c>
      <c r="I34" s="21">
        <v>430070000</v>
      </c>
      <c r="J34" s="21">
        <v>0</v>
      </c>
      <c r="K34" s="20">
        <v>35061896</v>
      </c>
    </row>
    <row r="35" spans="2:11" ht="24.75" customHeight="1">
      <c r="B35" s="17" t="s">
        <v>57</v>
      </c>
      <c r="C35" s="9" t="s">
        <v>1</v>
      </c>
      <c r="D35" s="9" t="s">
        <v>1</v>
      </c>
      <c r="E35" s="18" t="s">
        <v>166</v>
      </c>
      <c r="F35" s="19">
        <v>476600000</v>
      </c>
      <c r="G35" s="20">
        <v>338446000</v>
      </c>
      <c r="H35" s="21">
        <f t="shared" si="0"/>
        <v>138154000</v>
      </c>
      <c r="I35" s="21">
        <v>476600000</v>
      </c>
      <c r="J35" s="21">
        <v>0</v>
      </c>
      <c r="K35" s="20">
        <v>311944328</v>
      </c>
    </row>
    <row r="36" spans="2:11" ht="24.75" customHeight="1">
      <c r="B36" s="17" t="s">
        <v>58</v>
      </c>
      <c r="C36" s="9" t="s">
        <v>1</v>
      </c>
      <c r="D36" s="9" t="s">
        <v>1</v>
      </c>
      <c r="E36" s="18" t="s">
        <v>167</v>
      </c>
      <c r="F36" s="19">
        <v>457644000</v>
      </c>
      <c r="G36" s="20">
        <v>396356000</v>
      </c>
      <c r="H36" s="21">
        <f t="shared" si="0"/>
        <v>61288000</v>
      </c>
      <c r="I36" s="21">
        <v>457644000</v>
      </c>
      <c r="J36" s="21">
        <v>0</v>
      </c>
      <c r="K36" s="20">
        <v>19759327</v>
      </c>
    </row>
    <row r="37" spans="2:11" ht="24.75" customHeight="1">
      <c r="B37" s="17" t="s">
        <v>59</v>
      </c>
      <c r="C37" s="9" t="s">
        <v>1</v>
      </c>
      <c r="D37" s="9" t="s">
        <v>1</v>
      </c>
      <c r="E37" s="18" t="s">
        <v>168</v>
      </c>
      <c r="F37" s="19">
        <v>355638000</v>
      </c>
      <c r="G37" s="20">
        <v>324101000</v>
      </c>
      <c r="H37" s="21">
        <f t="shared" si="0"/>
        <v>31537000</v>
      </c>
      <c r="I37" s="21">
        <v>355638000</v>
      </c>
      <c r="J37" s="21">
        <v>0</v>
      </c>
      <c r="K37" s="20">
        <v>39903725</v>
      </c>
    </row>
    <row r="38" spans="2:11" ht="24.75" customHeight="1">
      <c r="B38" s="17" t="s">
        <v>60</v>
      </c>
      <c r="C38" s="9" t="s">
        <v>1</v>
      </c>
      <c r="D38" s="9" t="s">
        <v>1</v>
      </c>
      <c r="E38" s="18" t="s">
        <v>169</v>
      </c>
      <c r="F38" s="19">
        <v>397157000</v>
      </c>
      <c r="G38" s="20">
        <v>366071000</v>
      </c>
      <c r="H38" s="21">
        <f t="shared" si="0"/>
        <v>31086000</v>
      </c>
      <c r="I38" s="21">
        <v>397157000</v>
      </c>
      <c r="J38" s="21">
        <v>0</v>
      </c>
      <c r="K38" s="20">
        <v>30920422</v>
      </c>
    </row>
    <row r="39" spans="2:11" ht="24.75" customHeight="1">
      <c r="B39" s="17" t="s">
        <v>61</v>
      </c>
      <c r="C39" s="9" t="s">
        <v>1</v>
      </c>
      <c r="D39" s="9" t="s">
        <v>1</v>
      </c>
      <c r="E39" s="18" t="s">
        <v>170</v>
      </c>
      <c r="F39" s="19">
        <v>314508000</v>
      </c>
      <c r="G39" s="20">
        <v>288263000</v>
      </c>
      <c r="H39" s="21">
        <f t="shared" si="0"/>
        <v>26245000</v>
      </c>
      <c r="I39" s="21">
        <v>314508000</v>
      </c>
      <c r="J39" s="21">
        <v>0</v>
      </c>
      <c r="K39" s="20">
        <v>29231504</v>
      </c>
    </row>
    <row r="40" spans="2:11" ht="24.75" customHeight="1">
      <c r="B40" s="17" t="s">
        <v>62</v>
      </c>
      <c r="C40" s="9" t="s">
        <v>1</v>
      </c>
      <c r="D40" s="9" t="s">
        <v>1</v>
      </c>
      <c r="E40" s="18" t="s">
        <v>171</v>
      </c>
      <c r="F40" s="19">
        <v>468223000</v>
      </c>
      <c r="G40" s="20">
        <v>428747000</v>
      </c>
      <c r="H40" s="21">
        <f t="shared" si="0"/>
        <v>39476000</v>
      </c>
      <c r="I40" s="21">
        <v>468223000</v>
      </c>
      <c r="J40" s="21">
        <v>0</v>
      </c>
      <c r="K40" s="20">
        <v>15458440</v>
      </c>
    </row>
    <row r="41" spans="2:11" ht="24.75" customHeight="1">
      <c r="B41" s="17" t="s">
        <v>63</v>
      </c>
      <c r="C41" s="9" t="s">
        <v>1</v>
      </c>
      <c r="D41" s="9" t="s">
        <v>1</v>
      </c>
      <c r="E41" s="18" t="s">
        <v>172</v>
      </c>
      <c r="F41" s="19">
        <v>393990000</v>
      </c>
      <c r="G41" s="20">
        <v>357200000</v>
      </c>
      <c r="H41" s="21">
        <f t="shared" si="0"/>
        <v>36790000</v>
      </c>
      <c r="I41" s="21">
        <v>393990000</v>
      </c>
      <c r="J41" s="21">
        <v>0</v>
      </c>
      <c r="K41" s="20">
        <v>19602803</v>
      </c>
    </row>
    <row r="42" spans="2:11" ht="24.75" customHeight="1">
      <c r="B42" s="17" t="s">
        <v>64</v>
      </c>
      <c r="C42" s="9" t="s">
        <v>1</v>
      </c>
      <c r="D42" s="9" t="s">
        <v>1</v>
      </c>
      <c r="E42" s="18" t="s">
        <v>173</v>
      </c>
      <c r="F42" s="19">
        <v>388546000</v>
      </c>
      <c r="G42" s="20">
        <v>352241000</v>
      </c>
      <c r="H42" s="21">
        <f t="shared" si="0"/>
        <v>36305000</v>
      </c>
      <c r="I42" s="21">
        <v>388546000</v>
      </c>
      <c r="J42" s="21">
        <v>0</v>
      </c>
      <c r="K42" s="20">
        <v>36606063</v>
      </c>
    </row>
    <row r="43" spans="2:11" ht="24.75" customHeight="1">
      <c r="B43" s="17" t="s">
        <v>65</v>
      </c>
      <c r="C43" s="9" t="s">
        <v>1</v>
      </c>
      <c r="D43" s="9" t="s">
        <v>1</v>
      </c>
      <c r="E43" s="18" t="s">
        <v>174</v>
      </c>
      <c r="F43" s="19">
        <v>499819000</v>
      </c>
      <c r="G43" s="20">
        <v>458627000</v>
      </c>
      <c r="H43" s="21">
        <f t="shared" si="0"/>
        <v>41192000</v>
      </c>
      <c r="I43" s="21">
        <v>499819000</v>
      </c>
      <c r="J43" s="21">
        <v>0</v>
      </c>
      <c r="K43" s="20">
        <v>50617772</v>
      </c>
    </row>
    <row r="44" spans="2:11" ht="24.75" customHeight="1">
      <c r="B44" s="17" t="s">
        <v>66</v>
      </c>
      <c r="C44" s="9" t="s">
        <v>1</v>
      </c>
      <c r="D44" s="9" t="s">
        <v>1</v>
      </c>
      <c r="E44" s="18" t="s">
        <v>175</v>
      </c>
      <c r="F44" s="19">
        <v>316382000</v>
      </c>
      <c r="G44" s="20">
        <v>292066000</v>
      </c>
      <c r="H44" s="21">
        <f t="shared" si="0"/>
        <v>24316000</v>
      </c>
      <c r="I44" s="21">
        <v>316382000</v>
      </c>
      <c r="J44" s="21">
        <v>0</v>
      </c>
      <c r="K44" s="20">
        <v>38311120</v>
      </c>
    </row>
    <row r="45" spans="2:11" ht="24.75" customHeight="1">
      <c r="B45" s="17" t="s">
        <v>67</v>
      </c>
      <c r="C45" s="9" t="s">
        <v>1</v>
      </c>
      <c r="D45" s="9" t="s">
        <v>1</v>
      </c>
      <c r="E45" s="18" t="s">
        <v>176</v>
      </c>
      <c r="F45" s="19">
        <v>322224000</v>
      </c>
      <c r="G45" s="20">
        <v>296873000</v>
      </c>
      <c r="H45" s="21">
        <f t="shared" si="0"/>
        <v>25351000</v>
      </c>
      <c r="I45" s="21">
        <v>322224000</v>
      </c>
      <c r="J45" s="21">
        <v>0</v>
      </c>
      <c r="K45" s="20">
        <v>21397160</v>
      </c>
    </row>
    <row r="46" spans="2:11" ht="24.75" customHeight="1">
      <c r="B46" s="17" t="s">
        <v>68</v>
      </c>
      <c r="C46" s="9" t="s">
        <v>1</v>
      </c>
      <c r="D46" s="9" t="s">
        <v>1</v>
      </c>
      <c r="E46" s="18" t="s">
        <v>177</v>
      </c>
      <c r="F46" s="19">
        <v>330958000</v>
      </c>
      <c r="G46" s="20">
        <v>308018000</v>
      </c>
      <c r="H46" s="21">
        <f t="shared" si="0"/>
        <v>22940000</v>
      </c>
      <c r="I46" s="21">
        <v>330958000</v>
      </c>
      <c r="J46" s="21">
        <v>0</v>
      </c>
      <c r="K46" s="20">
        <v>25946500</v>
      </c>
    </row>
    <row r="47" spans="2:11" ht="24.75" customHeight="1">
      <c r="B47" s="17" t="s">
        <v>69</v>
      </c>
      <c r="C47" s="9" t="s">
        <v>1</v>
      </c>
      <c r="D47" s="9" t="s">
        <v>1</v>
      </c>
      <c r="E47" s="18" t="s">
        <v>178</v>
      </c>
      <c r="F47" s="19">
        <v>310209000</v>
      </c>
      <c r="G47" s="20">
        <v>293869000</v>
      </c>
      <c r="H47" s="21">
        <f t="shared" si="0"/>
        <v>16340000</v>
      </c>
      <c r="I47" s="21">
        <v>310209000</v>
      </c>
      <c r="J47" s="21">
        <v>0</v>
      </c>
      <c r="K47" s="20">
        <v>13931516</v>
      </c>
    </row>
    <row r="48" spans="2:11" ht="24.75" customHeight="1">
      <c r="B48" s="17" t="s">
        <v>70</v>
      </c>
      <c r="C48" s="9" t="s">
        <v>1</v>
      </c>
      <c r="D48" s="9" t="s">
        <v>1</v>
      </c>
      <c r="E48" s="18" t="s">
        <v>179</v>
      </c>
      <c r="F48" s="19">
        <v>272334000</v>
      </c>
      <c r="G48" s="20">
        <v>244575000</v>
      </c>
      <c r="H48" s="21">
        <f t="shared" si="0"/>
        <v>27759000</v>
      </c>
      <c r="I48" s="21">
        <v>272334000</v>
      </c>
      <c r="J48" s="21">
        <v>0</v>
      </c>
      <c r="K48" s="20">
        <v>19796916</v>
      </c>
    </row>
    <row r="49" spans="2:11" ht="24.75" customHeight="1">
      <c r="B49" s="17" t="s">
        <v>71</v>
      </c>
      <c r="C49" s="9" t="s">
        <v>1</v>
      </c>
      <c r="D49" s="9" t="s">
        <v>1</v>
      </c>
      <c r="E49" s="18" t="s">
        <v>180</v>
      </c>
      <c r="F49" s="19">
        <v>97962000</v>
      </c>
      <c r="G49" s="20">
        <v>95430000</v>
      </c>
      <c r="H49" s="21">
        <f t="shared" si="0"/>
        <v>2532000</v>
      </c>
      <c r="I49" s="21">
        <v>97962000</v>
      </c>
      <c r="J49" s="21">
        <v>0</v>
      </c>
      <c r="K49" s="20">
        <v>17592779</v>
      </c>
    </row>
    <row r="50" spans="2:11" ht="24.75" customHeight="1">
      <c r="B50" s="17" t="s">
        <v>72</v>
      </c>
      <c r="C50" s="9" t="s">
        <v>1</v>
      </c>
      <c r="D50" s="9" t="s">
        <v>1</v>
      </c>
      <c r="E50" s="18" t="s">
        <v>181</v>
      </c>
      <c r="F50" s="19">
        <v>102948000</v>
      </c>
      <c r="G50" s="20">
        <v>100865000</v>
      </c>
      <c r="H50" s="21">
        <f t="shared" si="0"/>
        <v>2083000</v>
      </c>
      <c r="I50" s="21">
        <v>102948000</v>
      </c>
      <c r="J50" s="21">
        <v>0</v>
      </c>
      <c r="K50" s="20">
        <v>11989564</v>
      </c>
    </row>
    <row r="51" spans="2:11" ht="24.75" customHeight="1">
      <c r="B51" s="17" t="s">
        <v>73</v>
      </c>
      <c r="C51" s="9" t="s">
        <v>1</v>
      </c>
      <c r="D51" s="9" t="s">
        <v>1</v>
      </c>
      <c r="E51" s="18" t="s">
        <v>182</v>
      </c>
      <c r="F51" s="19">
        <v>205375000</v>
      </c>
      <c r="G51" s="20">
        <v>194656000</v>
      </c>
      <c r="H51" s="21">
        <f t="shared" si="0"/>
        <v>10719000</v>
      </c>
      <c r="I51" s="21">
        <v>205375000</v>
      </c>
      <c r="J51" s="21">
        <v>0</v>
      </c>
      <c r="K51" s="20">
        <v>17798494</v>
      </c>
    </row>
    <row r="52" spans="2:11" ht="24.75" customHeight="1">
      <c r="B52" s="17" t="s">
        <v>74</v>
      </c>
      <c r="C52" s="9" t="s">
        <v>1</v>
      </c>
      <c r="D52" s="9" t="s">
        <v>1</v>
      </c>
      <c r="E52" s="18" t="s">
        <v>183</v>
      </c>
      <c r="F52" s="19">
        <v>360245000</v>
      </c>
      <c r="G52" s="20">
        <v>331708000</v>
      </c>
      <c r="H52" s="21">
        <f t="shared" si="0"/>
        <v>28537000</v>
      </c>
      <c r="I52" s="21">
        <v>360245000</v>
      </c>
      <c r="J52" s="21">
        <v>0</v>
      </c>
      <c r="K52" s="20">
        <v>17259343</v>
      </c>
    </row>
    <row r="53" spans="2:11" ht="24.75" customHeight="1">
      <c r="B53" s="17" t="s">
        <v>75</v>
      </c>
      <c r="C53" s="9" t="s">
        <v>1</v>
      </c>
      <c r="D53" s="9" t="s">
        <v>1</v>
      </c>
      <c r="E53" s="18" t="s">
        <v>184</v>
      </c>
      <c r="F53" s="19">
        <v>257578000</v>
      </c>
      <c r="G53" s="20">
        <v>237348000</v>
      </c>
      <c r="H53" s="21">
        <f t="shared" si="0"/>
        <v>20230000</v>
      </c>
      <c r="I53" s="21">
        <v>257578000</v>
      </c>
      <c r="J53" s="21">
        <v>0</v>
      </c>
      <c r="K53" s="20">
        <v>23624266</v>
      </c>
    </row>
    <row r="54" spans="2:11" ht="24.75" customHeight="1">
      <c r="B54" s="17" t="s">
        <v>76</v>
      </c>
      <c r="C54" s="9" t="s">
        <v>1</v>
      </c>
      <c r="D54" s="9" t="s">
        <v>1</v>
      </c>
      <c r="E54" s="18" t="s">
        <v>185</v>
      </c>
      <c r="F54" s="19">
        <v>207766000</v>
      </c>
      <c r="G54" s="20">
        <v>186751000</v>
      </c>
      <c r="H54" s="21">
        <f t="shared" si="0"/>
        <v>21015000</v>
      </c>
      <c r="I54" s="21">
        <v>207766000</v>
      </c>
      <c r="J54" s="21">
        <v>0</v>
      </c>
      <c r="K54" s="20">
        <v>17992178</v>
      </c>
    </row>
    <row r="55" spans="2:11" ht="24.75" customHeight="1">
      <c r="B55" s="17" t="s">
        <v>77</v>
      </c>
      <c r="C55" s="9" t="s">
        <v>1</v>
      </c>
      <c r="D55" s="9" t="s">
        <v>1</v>
      </c>
      <c r="E55" s="18" t="s">
        <v>186</v>
      </c>
      <c r="F55" s="19">
        <v>261455000</v>
      </c>
      <c r="G55" s="20">
        <v>240061000</v>
      </c>
      <c r="H55" s="21">
        <f t="shared" si="0"/>
        <v>21394000</v>
      </c>
      <c r="I55" s="21">
        <v>261455000</v>
      </c>
      <c r="J55" s="21">
        <v>0</v>
      </c>
      <c r="K55" s="20">
        <v>24904407</v>
      </c>
    </row>
    <row r="56" spans="2:11" ht="24.75" customHeight="1">
      <c r="B56" s="17" t="s">
        <v>78</v>
      </c>
      <c r="C56" s="9" t="s">
        <v>1</v>
      </c>
      <c r="D56" s="9" t="s">
        <v>1</v>
      </c>
      <c r="E56" s="18" t="s">
        <v>187</v>
      </c>
      <c r="F56" s="19">
        <v>302466000</v>
      </c>
      <c r="G56" s="20">
        <v>276891000</v>
      </c>
      <c r="H56" s="21">
        <f t="shared" si="0"/>
        <v>25575000</v>
      </c>
      <c r="I56" s="21">
        <v>302466000</v>
      </c>
      <c r="J56" s="21">
        <v>0</v>
      </c>
      <c r="K56" s="20">
        <v>16713524</v>
      </c>
    </row>
    <row r="57" spans="2:11" ht="24.75" customHeight="1">
      <c r="B57" s="17" t="s">
        <v>79</v>
      </c>
      <c r="C57" s="9" t="s">
        <v>1</v>
      </c>
      <c r="D57" s="9" t="s">
        <v>1</v>
      </c>
      <c r="E57" s="18" t="s">
        <v>188</v>
      </c>
      <c r="F57" s="19">
        <v>179074000</v>
      </c>
      <c r="G57" s="20">
        <v>161054000</v>
      </c>
      <c r="H57" s="21">
        <f t="shared" si="0"/>
        <v>18020000</v>
      </c>
      <c r="I57" s="21">
        <v>179074000</v>
      </c>
      <c r="J57" s="21">
        <v>0</v>
      </c>
      <c r="K57" s="20">
        <v>9956466</v>
      </c>
    </row>
    <row r="58" spans="2:11" ht="24.75" customHeight="1">
      <c r="B58" s="17" t="s">
        <v>80</v>
      </c>
      <c r="C58" s="9" t="s">
        <v>1</v>
      </c>
      <c r="D58" s="9" t="s">
        <v>1</v>
      </c>
      <c r="E58" s="18" t="s">
        <v>189</v>
      </c>
      <c r="F58" s="19">
        <v>325729000</v>
      </c>
      <c r="G58" s="20">
        <v>282964000</v>
      </c>
      <c r="H58" s="21">
        <f t="shared" si="0"/>
        <v>42765000</v>
      </c>
      <c r="I58" s="21">
        <v>325729000</v>
      </c>
      <c r="J58" s="21">
        <v>0</v>
      </c>
      <c r="K58" s="20">
        <v>69448673</v>
      </c>
    </row>
    <row r="59" spans="2:11" ht="24.75" customHeight="1">
      <c r="B59" s="17" t="s">
        <v>81</v>
      </c>
      <c r="C59" s="9" t="s">
        <v>1</v>
      </c>
      <c r="D59" s="9" t="s">
        <v>1</v>
      </c>
      <c r="E59" s="18" t="s">
        <v>190</v>
      </c>
      <c r="F59" s="19">
        <v>299815000</v>
      </c>
      <c r="G59" s="20">
        <v>253303000</v>
      </c>
      <c r="H59" s="21">
        <f t="shared" si="0"/>
        <v>46512000</v>
      </c>
      <c r="I59" s="21">
        <v>299815000</v>
      </c>
      <c r="J59" s="21">
        <v>0</v>
      </c>
      <c r="K59" s="20">
        <v>7981137</v>
      </c>
    </row>
    <row r="60" spans="2:11" ht="24.75" customHeight="1">
      <c r="B60" s="17" t="s">
        <v>82</v>
      </c>
      <c r="C60" s="9" t="s">
        <v>1</v>
      </c>
      <c r="D60" s="9" t="s">
        <v>1</v>
      </c>
      <c r="E60" s="18" t="s">
        <v>191</v>
      </c>
      <c r="F60" s="19">
        <v>268283000</v>
      </c>
      <c r="G60" s="20">
        <v>240912000</v>
      </c>
      <c r="H60" s="21">
        <f t="shared" si="0"/>
        <v>27371000</v>
      </c>
      <c r="I60" s="21">
        <v>268283000</v>
      </c>
      <c r="J60" s="21">
        <v>0</v>
      </c>
      <c r="K60" s="20">
        <v>17063773</v>
      </c>
    </row>
    <row r="61" spans="2:11" ht="24.75" customHeight="1">
      <c r="B61" s="17" t="s">
        <v>83</v>
      </c>
      <c r="C61" s="9" t="s">
        <v>1</v>
      </c>
      <c r="D61" s="9" t="s">
        <v>1</v>
      </c>
      <c r="E61" s="18" t="s">
        <v>192</v>
      </c>
      <c r="F61" s="19">
        <v>192739000</v>
      </c>
      <c r="G61" s="20">
        <v>176512000</v>
      </c>
      <c r="H61" s="21">
        <f t="shared" si="0"/>
        <v>16227000</v>
      </c>
      <c r="I61" s="21">
        <v>192739000</v>
      </c>
      <c r="J61" s="21">
        <v>0</v>
      </c>
      <c r="K61" s="20">
        <v>4574880</v>
      </c>
    </row>
    <row r="62" spans="2:11" ht="24.75" customHeight="1">
      <c r="B62" s="17" t="s">
        <v>84</v>
      </c>
      <c r="C62" s="9" t="s">
        <v>1</v>
      </c>
      <c r="D62" s="9" t="s">
        <v>1</v>
      </c>
      <c r="E62" s="18" t="s">
        <v>193</v>
      </c>
      <c r="F62" s="19">
        <v>193192000</v>
      </c>
      <c r="G62" s="20">
        <v>179528000</v>
      </c>
      <c r="H62" s="21">
        <f t="shared" si="0"/>
        <v>13664000</v>
      </c>
      <c r="I62" s="21">
        <v>193192000</v>
      </c>
      <c r="J62" s="21">
        <v>0</v>
      </c>
      <c r="K62" s="20">
        <v>15910217</v>
      </c>
    </row>
    <row r="63" spans="2:11" ht="24.75" customHeight="1">
      <c r="B63" s="17" t="s">
        <v>85</v>
      </c>
      <c r="C63" s="9" t="s">
        <v>1</v>
      </c>
      <c r="D63" s="9" t="s">
        <v>1</v>
      </c>
      <c r="E63" s="18" t="s">
        <v>194</v>
      </c>
      <c r="F63" s="19">
        <v>237996000</v>
      </c>
      <c r="G63" s="20">
        <v>216391000</v>
      </c>
      <c r="H63" s="21">
        <f t="shared" si="0"/>
        <v>21605000</v>
      </c>
      <c r="I63" s="21">
        <v>237996000</v>
      </c>
      <c r="J63" s="21">
        <v>0</v>
      </c>
      <c r="K63" s="20">
        <v>16239570</v>
      </c>
    </row>
    <row r="64" spans="2:11" ht="24.75" customHeight="1">
      <c r="B64" s="17" t="s">
        <v>86</v>
      </c>
      <c r="C64" s="9" t="s">
        <v>1</v>
      </c>
      <c r="D64" s="9" t="s">
        <v>1</v>
      </c>
      <c r="E64" s="18" t="s">
        <v>195</v>
      </c>
      <c r="F64" s="19">
        <v>158157000</v>
      </c>
      <c r="G64" s="20">
        <v>147923000</v>
      </c>
      <c r="H64" s="21">
        <f t="shared" si="0"/>
        <v>10234000</v>
      </c>
      <c r="I64" s="21">
        <v>158157000</v>
      </c>
      <c r="J64" s="21">
        <v>0</v>
      </c>
      <c r="K64" s="20">
        <v>11354994</v>
      </c>
    </row>
    <row r="65" spans="2:11" ht="24.75" customHeight="1">
      <c r="B65" s="17" t="s">
        <v>87</v>
      </c>
      <c r="C65" s="9" t="s">
        <v>1</v>
      </c>
      <c r="D65" s="9" t="s">
        <v>1</v>
      </c>
      <c r="E65" s="18" t="s">
        <v>196</v>
      </c>
      <c r="F65" s="19">
        <v>278952000</v>
      </c>
      <c r="G65" s="20">
        <v>259440000</v>
      </c>
      <c r="H65" s="21">
        <f t="shared" si="0"/>
        <v>19512000</v>
      </c>
      <c r="I65" s="21">
        <v>278952000</v>
      </c>
      <c r="J65" s="21">
        <v>0</v>
      </c>
      <c r="K65" s="20">
        <v>21329776</v>
      </c>
    </row>
    <row r="66" spans="2:11" ht="24.75" customHeight="1">
      <c r="B66" s="17" t="s">
        <v>88</v>
      </c>
      <c r="C66" s="9" t="s">
        <v>1</v>
      </c>
      <c r="D66" s="9" t="s">
        <v>1</v>
      </c>
      <c r="E66" s="18" t="s">
        <v>197</v>
      </c>
      <c r="F66" s="19">
        <v>135966000</v>
      </c>
      <c r="G66" s="20">
        <v>126747000</v>
      </c>
      <c r="H66" s="21">
        <f t="shared" si="0"/>
        <v>9219000</v>
      </c>
      <c r="I66" s="21">
        <v>135966000</v>
      </c>
      <c r="J66" s="21">
        <v>0</v>
      </c>
      <c r="K66" s="20">
        <v>9712850</v>
      </c>
    </row>
    <row r="67" spans="2:11" ht="24.75" customHeight="1">
      <c r="B67" s="17" t="s">
        <v>89</v>
      </c>
      <c r="C67" s="9" t="s">
        <v>1</v>
      </c>
      <c r="D67" s="9" t="s">
        <v>1</v>
      </c>
      <c r="E67" s="18" t="s">
        <v>198</v>
      </c>
      <c r="F67" s="19">
        <v>201189000</v>
      </c>
      <c r="G67" s="20">
        <v>175658000</v>
      </c>
      <c r="H67" s="21">
        <f t="shared" si="0"/>
        <v>25531000</v>
      </c>
      <c r="I67" s="21">
        <v>201189000</v>
      </c>
      <c r="J67" s="21">
        <v>0</v>
      </c>
      <c r="K67" s="20">
        <v>12967682</v>
      </c>
    </row>
    <row r="68" spans="2:11" ht="24.75" customHeight="1">
      <c r="B68" s="17" t="s">
        <v>90</v>
      </c>
      <c r="C68" s="9" t="s">
        <v>1</v>
      </c>
      <c r="D68" s="9" t="s">
        <v>1</v>
      </c>
      <c r="E68" s="18" t="s">
        <v>199</v>
      </c>
      <c r="F68" s="19">
        <v>214942000</v>
      </c>
      <c r="G68" s="20">
        <v>199475000</v>
      </c>
      <c r="H68" s="21">
        <f t="shared" si="0"/>
        <v>15467000</v>
      </c>
      <c r="I68" s="21">
        <v>214942000</v>
      </c>
      <c r="J68" s="21">
        <v>0</v>
      </c>
      <c r="K68" s="20">
        <v>18253490</v>
      </c>
    </row>
    <row r="69" spans="2:11" ht="24.75" customHeight="1">
      <c r="B69" s="17" t="s">
        <v>91</v>
      </c>
      <c r="C69" s="9" t="s">
        <v>1</v>
      </c>
      <c r="D69" s="9" t="s">
        <v>1</v>
      </c>
      <c r="E69" s="18" t="s">
        <v>200</v>
      </c>
      <c r="F69" s="19">
        <v>217574000</v>
      </c>
      <c r="G69" s="20">
        <v>200084000</v>
      </c>
      <c r="H69" s="21">
        <f t="shared" si="0"/>
        <v>17490000</v>
      </c>
      <c r="I69" s="21">
        <v>217574000</v>
      </c>
      <c r="J69" s="21">
        <v>0</v>
      </c>
      <c r="K69" s="20">
        <v>8521301</v>
      </c>
    </row>
    <row r="70" spans="2:11" ht="24.75" customHeight="1">
      <c r="B70" s="17" t="s">
        <v>92</v>
      </c>
      <c r="C70" s="9" t="s">
        <v>1</v>
      </c>
      <c r="D70" s="9" t="s">
        <v>1</v>
      </c>
      <c r="E70" s="18" t="s">
        <v>201</v>
      </c>
      <c r="F70" s="19">
        <v>213887000</v>
      </c>
      <c r="G70" s="20">
        <v>198437000</v>
      </c>
      <c r="H70" s="21">
        <f t="shared" si="0"/>
        <v>15450000</v>
      </c>
      <c r="I70" s="21">
        <v>213887000</v>
      </c>
      <c r="J70" s="21">
        <v>0</v>
      </c>
      <c r="K70" s="20">
        <v>16269276</v>
      </c>
    </row>
    <row r="71" spans="2:11" ht="24.75" customHeight="1">
      <c r="B71" s="17" t="s">
        <v>93</v>
      </c>
      <c r="C71" s="9" t="s">
        <v>1</v>
      </c>
      <c r="D71" s="9" t="s">
        <v>1</v>
      </c>
      <c r="E71" s="18" t="s">
        <v>202</v>
      </c>
      <c r="F71" s="19">
        <v>203197000</v>
      </c>
      <c r="G71" s="20">
        <v>188545000</v>
      </c>
      <c r="H71" s="21">
        <f t="shared" si="0"/>
        <v>14652000</v>
      </c>
      <c r="I71" s="21">
        <v>203197000</v>
      </c>
      <c r="J71" s="21">
        <v>0</v>
      </c>
      <c r="K71" s="20">
        <v>15355813</v>
      </c>
    </row>
    <row r="72" spans="2:11" ht="24.75" customHeight="1">
      <c r="B72" s="17" t="s">
        <v>94</v>
      </c>
      <c r="C72" s="9" t="s">
        <v>1</v>
      </c>
      <c r="D72" s="9" t="s">
        <v>1</v>
      </c>
      <c r="E72" s="18" t="s">
        <v>203</v>
      </c>
      <c r="F72" s="19">
        <v>309588000</v>
      </c>
      <c r="G72" s="20">
        <v>284206000</v>
      </c>
      <c r="H72" s="21">
        <f t="shared" si="0"/>
        <v>25382000</v>
      </c>
      <c r="I72" s="21">
        <v>309588000</v>
      </c>
      <c r="J72" s="21">
        <v>0</v>
      </c>
      <c r="K72" s="20">
        <v>10285564</v>
      </c>
    </row>
    <row r="73" spans="2:11" ht="24.75" customHeight="1">
      <c r="B73" s="17" t="s">
        <v>95</v>
      </c>
      <c r="C73" s="9" t="s">
        <v>1</v>
      </c>
      <c r="D73" s="9" t="s">
        <v>1</v>
      </c>
      <c r="E73" s="18" t="s">
        <v>204</v>
      </c>
      <c r="F73" s="19">
        <v>72469000</v>
      </c>
      <c r="G73" s="20">
        <v>62981000</v>
      </c>
      <c r="H73" s="21">
        <f t="shared" si="0"/>
        <v>9488000</v>
      </c>
      <c r="I73" s="21">
        <v>72469000</v>
      </c>
      <c r="J73" s="21">
        <v>0</v>
      </c>
      <c r="K73" s="20">
        <v>15910451</v>
      </c>
    </row>
    <row r="74" spans="2:11" ht="24.75" customHeight="1">
      <c r="B74" s="17" t="s">
        <v>96</v>
      </c>
      <c r="C74" s="9" t="s">
        <v>1</v>
      </c>
      <c r="D74" s="9" t="s">
        <v>1</v>
      </c>
      <c r="E74" s="18" t="s">
        <v>205</v>
      </c>
      <c r="F74" s="19">
        <v>118793000</v>
      </c>
      <c r="G74" s="20">
        <v>111777000</v>
      </c>
      <c r="H74" s="21">
        <f t="shared" si="0"/>
        <v>7016000</v>
      </c>
      <c r="I74" s="21">
        <v>118793000</v>
      </c>
      <c r="J74" s="21">
        <v>0</v>
      </c>
      <c r="K74" s="20">
        <v>7158979</v>
      </c>
    </row>
    <row r="75" spans="2:11" ht="24.75" customHeight="1">
      <c r="B75" s="17" t="s">
        <v>97</v>
      </c>
      <c r="C75" s="9" t="s">
        <v>1</v>
      </c>
      <c r="D75" s="9" t="s">
        <v>1</v>
      </c>
      <c r="E75" s="18" t="s">
        <v>206</v>
      </c>
      <c r="F75" s="19">
        <v>118735000</v>
      </c>
      <c r="G75" s="20">
        <v>113106000</v>
      </c>
      <c r="H75" s="21">
        <f t="shared" si="0"/>
        <v>5629000</v>
      </c>
      <c r="I75" s="21">
        <v>118735000</v>
      </c>
      <c r="J75" s="21">
        <v>0</v>
      </c>
      <c r="K75" s="20">
        <v>5716936</v>
      </c>
    </row>
    <row r="76" spans="2:11" ht="24.75" customHeight="1">
      <c r="B76" s="17" t="s">
        <v>98</v>
      </c>
      <c r="C76" s="9" t="s">
        <v>1</v>
      </c>
      <c r="D76" s="9" t="s">
        <v>1</v>
      </c>
      <c r="E76" s="18" t="s">
        <v>207</v>
      </c>
      <c r="F76" s="19">
        <v>166899000</v>
      </c>
      <c r="G76" s="20">
        <v>161767000</v>
      </c>
      <c r="H76" s="21">
        <f t="shared" si="0"/>
        <v>5132000</v>
      </c>
      <c r="I76" s="21">
        <v>166899000</v>
      </c>
      <c r="J76" s="21">
        <v>0</v>
      </c>
      <c r="K76" s="20">
        <v>10713615</v>
      </c>
    </row>
    <row r="77" spans="2:11" ht="24.75" customHeight="1">
      <c r="B77" s="17" t="s">
        <v>99</v>
      </c>
      <c r="C77" s="9" t="s">
        <v>1</v>
      </c>
      <c r="D77" s="9" t="s">
        <v>1</v>
      </c>
      <c r="E77" s="18" t="s">
        <v>208</v>
      </c>
      <c r="F77" s="19">
        <v>124509000</v>
      </c>
      <c r="G77" s="20">
        <v>117571000</v>
      </c>
      <c r="H77" s="21">
        <f t="shared" si="0"/>
        <v>6938000</v>
      </c>
      <c r="I77" s="21">
        <v>124509000</v>
      </c>
      <c r="J77" s="21">
        <v>0</v>
      </c>
      <c r="K77" s="20">
        <v>5520121</v>
      </c>
    </row>
    <row r="78" spans="2:11" ht="24.75" customHeight="1">
      <c r="B78" s="17" t="s">
        <v>100</v>
      </c>
      <c r="C78" s="9" t="s">
        <v>1</v>
      </c>
      <c r="D78" s="9" t="s">
        <v>1</v>
      </c>
      <c r="E78" s="18" t="s">
        <v>209</v>
      </c>
      <c r="F78" s="19">
        <v>110830000</v>
      </c>
      <c r="G78" s="20">
        <v>102374000</v>
      </c>
      <c r="H78" s="21">
        <f t="shared" si="0"/>
        <v>8456000</v>
      </c>
      <c r="I78" s="21">
        <v>110830000</v>
      </c>
      <c r="J78" s="21">
        <v>0</v>
      </c>
      <c r="K78" s="20">
        <v>8920106</v>
      </c>
    </row>
    <row r="79" spans="2:11" ht="24.75" customHeight="1">
      <c r="B79" s="17" t="s">
        <v>101</v>
      </c>
      <c r="C79" s="9" t="s">
        <v>1</v>
      </c>
      <c r="D79" s="9" t="s">
        <v>1</v>
      </c>
      <c r="E79" s="18" t="s">
        <v>210</v>
      </c>
      <c r="F79" s="19">
        <v>143702000</v>
      </c>
      <c r="G79" s="20">
        <v>133534000</v>
      </c>
      <c r="H79" s="21">
        <f t="shared" si="0"/>
        <v>10168000</v>
      </c>
      <c r="I79" s="21">
        <v>143702000</v>
      </c>
      <c r="J79" s="21">
        <v>0</v>
      </c>
      <c r="K79" s="20">
        <v>9010772</v>
      </c>
    </row>
    <row r="80" spans="2:11" ht="24.75" customHeight="1">
      <c r="B80" s="17" t="s">
        <v>102</v>
      </c>
      <c r="C80" s="9" t="s">
        <v>1</v>
      </c>
      <c r="D80" s="9" t="s">
        <v>1</v>
      </c>
      <c r="E80" s="18" t="s">
        <v>211</v>
      </c>
      <c r="F80" s="19">
        <v>159412000</v>
      </c>
      <c r="G80" s="20">
        <v>148734000</v>
      </c>
      <c r="H80" s="21">
        <f t="shared" si="0"/>
        <v>10678000</v>
      </c>
      <c r="I80" s="21">
        <v>159412000</v>
      </c>
      <c r="J80" s="21">
        <v>0</v>
      </c>
      <c r="K80" s="20">
        <v>10450594</v>
      </c>
    </row>
    <row r="81" spans="2:11" ht="24.75" customHeight="1">
      <c r="B81" s="17" t="s">
        <v>103</v>
      </c>
      <c r="C81" s="9" t="s">
        <v>1</v>
      </c>
      <c r="D81" s="9" t="s">
        <v>1</v>
      </c>
      <c r="E81" s="18" t="s">
        <v>212</v>
      </c>
      <c r="F81" s="19">
        <v>129449000</v>
      </c>
      <c r="G81" s="20">
        <v>122093000</v>
      </c>
      <c r="H81" s="21">
        <f t="shared" si="0"/>
        <v>7356000</v>
      </c>
      <c r="I81" s="21">
        <v>129449000</v>
      </c>
      <c r="J81" s="21">
        <v>0</v>
      </c>
      <c r="K81" s="20">
        <v>742037</v>
      </c>
    </row>
    <row r="82" spans="2:11" ht="24.75" customHeight="1">
      <c r="B82" s="17" t="s">
        <v>104</v>
      </c>
      <c r="C82" s="9" t="s">
        <v>1</v>
      </c>
      <c r="D82" s="9" t="s">
        <v>1</v>
      </c>
      <c r="E82" s="18" t="s">
        <v>213</v>
      </c>
      <c r="F82" s="19">
        <v>113439000</v>
      </c>
      <c r="G82" s="20">
        <v>107988000</v>
      </c>
      <c r="H82" s="21">
        <f t="shared" si="0"/>
        <v>5451000</v>
      </c>
      <c r="I82" s="21">
        <v>113439000</v>
      </c>
      <c r="J82" s="21">
        <v>0</v>
      </c>
      <c r="K82" s="20">
        <v>7255423</v>
      </c>
    </row>
    <row r="83" spans="2:11" ht="24.75" customHeight="1">
      <c r="B83" s="17" t="s">
        <v>105</v>
      </c>
      <c r="C83" s="9" t="s">
        <v>1</v>
      </c>
      <c r="D83" s="9" t="s">
        <v>1</v>
      </c>
      <c r="E83" s="18" t="s">
        <v>214</v>
      </c>
      <c r="F83" s="19">
        <v>132779000</v>
      </c>
      <c r="G83" s="20">
        <v>123933000</v>
      </c>
      <c r="H83" s="21">
        <f t="shared" si="0"/>
        <v>8846000</v>
      </c>
      <c r="I83" s="21">
        <v>132779000</v>
      </c>
      <c r="J83" s="21">
        <v>0</v>
      </c>
      <c r="K83" s="20">
        <v>14522032</v>
      </c>
    </row>
    <row r="84" spans="2:11" ht="24.75" customHeight="1">
      <c r="B84" s="17" t="s">
        <v>106</v>
      </c>
      <c r="C84" s="9" t="s">
        <v>1</v>
      </c>
      <c r="D84" s="9" t="s">
        <v>1</v>
      </c>
      <c r="E84" s="18" t="s">
        <v>215</v>
      </c>
      <c r="F84" s="19">
        <v>117661000</v>
      </c>
      <c r="G84" s="20">
        <v>112664000</v>
      </c>
      <c r="H84" s="21">
        <f aca="true" t="shared" si="1" ref="H84:H128">I84-G84</f>
        <v>4997000</v>
      </c>
      <c r="I84" s="21">
        <v>117661000</v>
      </c>
      <c r="J84" s="21">
        <v>0</v>
      </c>
      <c r="K84" s="20">
        <v>8818680</v>
      </c>
    </row>
    <row r="85" spans="2:11" ht="24.75" customHeight="1">
      <c r="B85" s="17" t="s">
        <v>107</v>
      </c>
      <c r="C85" s="9" t="s">
        <v>1</v>
      </c>
      <c r="D85" s="9" t="s">
        <v>1</v>
      </c>
      <c r="E85" s="18" t="s">
        <v>216</v>
      </c>
      <c r="F85" s="19">
        <v>142900000</v>
      </c>
      <c r="G85" s="20">
        <v>137186000</v>
      </c>
      <c r="H85" s="21">
        <f t="shared" si="1"/>
        <v>5714000</v>
      </c>
      <c r="I85" s="21">
        <v>142900000</v>
      </c>
      <c r="J85" s="21">
        <v>0</v>
      </c>
      <c r="K85" s="20">
        <v>11343770</v>
      </c>
    </row>
    <row r="86" spans="2:11" ht="24.75" customHeight="1">
      <c r="B86" s="17" t="s">
        <v>108</v>
      </c>
      <c r="C86" s="9" t="s">
        <v>1</v>
      </c>
      <c r="D86" s="9" t="s">
        <v>1</v>
      </c>
      <c r="E86" s="18" t="s">
        <v>217</v>
      </c>
      <c r="F86" s="19">
        <v>133362000</v>
      </c>
      <c r="G86" s="20">
        <v>127300000</v>
      </c>
      <c r="H86" s="21">
        <f t="shared" si="1"/>
        <v>6062000</v>
      </c>
      <c r="I86" s="21">
        <v>133362000</v>
      </c>
      <c r="J86" s="21">
        <v>0</v>
      </c>
      <c r="K86" s="20">
        <v>10250254</v>
      </c>
    </row>
    <row r="87" spans="2:11" ht="24.75" customHeight="1">
      <c r="B87" s="17" t="s">
        <v>109</v>
      </c>
      <c r="C87" s="9" t="s">
        <v>1</v>
      </c>
      <c r="D87" s="9" t="s">
        <v>1</v>
      </c>
      <c r="E87" s="18" t="s">
        <v>218</v>
      </c>
      <c r="F87" s="19">
        <v>110804000</v>
      </c>
      <c r="G87" s="20">
        <v>104307000</v>
      </c>
      <c r="H87" s="21">
        <f t="shared" si="1"/>
        <v>6497000</v>
      </c>
      <c r="I87" s="21">
        <v>110804000</v>
      </c>
      <c r="J87" s="21">
        <v>0</v>
      </c>
      <c r="K87" s="20">
        <v>8092006</v>
      </c>
    </row>
    <row r="88" spans="2:11" ht="24.75" customHeight="1">
      <c r="B88" s="17" t="s">
        <v>110</v>
      </c>
      <c r="C88" s="9" t="s">
        <v>1</v>
      </c>
      <c r="D88" s="9" t="s">
        <v>1</v>
      </c>
      <c r="E88" s="18" t="s">
        <v>219</v>
      </c>
      <c r="F88" s="19">
        <v>79118000</v>
      </c>
      <c r="G88" s="20">
        <v>74435000</v>
      </c>
      <c r="H88" s="21">
        <f t="shared" si="1"/>
        <v>4683000</v>
      </c>
      <c r="I88" s="21">
        <v>79118000</v>
      </c>
      <c r="J88" s="21">
        <v>0</v>
      </c>
      <c r="K88" s="20">
        <v>5664025</v>
      </c>
    </row>
    <row r="89" spans="2:11" ht="24.75" customHeight="1">
      <c r="B89" s="17" t="s">
        <v>111</v>
      </c>
      <c r="C89" s="9" t="s">
        <v>1</v>
      </c>
      <c r="D89" s="9" t="s">
        <v>1</v>
      </c>
      <c r="E89" s="18" t="s">
        <v>220</v>
      </c>
      <c r="F89" s="19">
        <v>77422000</v>
      </c>
      <c r="G89" s="20">
        <v>73347000</v>
      </c>
      <c r="H89" s="21">
        <f t="shared" si="1"/>
        <v>4075000</v>
      </c>
      <c r="I89" s="21">
        <v>77422000</v>
      </c>
      <c r="J89" s="21">
        <v>0</v>
      </c>
      <c r="K89" s="20">
        <v>5987896</v>
      </c>
    </row>
    <row r="90" spans="2:11" ht="24.75" customHeight="1">
      <c r="B90" s="17" t="s">
        <v>112</v>
      </c>
      <c r="C90" s="9" t="s">
        <v>1</v>
      </c>
      <c r="D90" s="9" t="s">
        <v>1</v>
      </c>
      <c r="E90" s="18" t="s">
        <v>221</v>
      </c>
      <c r="F90" s="19">
        <v>82076000</v>
      </c>
      <c r="G90" s="20">
        <v>78570000</v>
      </c>
      <c r="H90" s="21">
        <f t="shared" si="1"/>
        <v>3506000</v>
      </c>
      <c r="I90" s="21">
        <v>82076000</v>
      </c>
      <c r="J90" s="21">
        <v>0</v>
      </c>
      <c r="K90" s="20">
        <v>7758213</v>
      </c>
    </row>
    <row r="91" spans="2:11" ht="24.75" customHeight="1">
      <c r="B91" s="17" t="s">
        <v>113</v>
      </c>
      <c r="C91" s="9" t="s">
        <v>1</v>
      </c>
      <c r="D91" s="9" t="s">
        <v>1</v>
      </c>
      <c r="E91" s="18" t="s">
        <v>222</v>
      </c>
      <c r="F91" s="19">
        <v>71954000</v>
      </c>
      <c r="G91" s="20">
        <v>69312000</v>
      </c>
      <c r="H91" s="21">
        <f t="shared" si="1"/>
        <v>2642000</v>
      </c>
      <c r="I91" s="21">
        <v>71954000</v>
      </c>
      <c r="J91" s="21">
        <v>0</v>
      </c>
      <c r="K91" s="20">
        <v>18046974</v>
      </c>
    </row>
    <row r="92" spans="2:11" ht="24.75" customHeight="1">
      <c r="B92" s="17" t="s">
        <v>114</v>
      </c>
      <c r="C92" s="9" t="s">
        <v>1</v>
      </c>
      <c r="D92" s="9" t="s">
        <v>1</v>
      </c>
      <c r="E92" s="18" t="s">
        <v>223</v>
      </c>
      <c r="F92" s="19">
        <v>80052000</v>
      </c>
      <c r="G92" s="20">
        <v>77658000</v>
      </c>
      <c r="H92" s="21">
        <f t="shared" si="1"/>
        <v>2394000</v>
      </c>
      <c r="I92" s="21">
        <v>80052000</v>
      </c>
      <c r="J92" s="21">
        <v>0</v>
      </c>
      <c r="K92" s="20">
        <v>2274126</v>
      </c>
    </row>
    <row r="93" spans="2:11" ht="24.75" customHeight="1">
      <c r="B93" s="17" t="s">
        <v>115</v>
      </c>
      <c r="C93" s="9" t="s">
        <v>1</v>
      </c>
      <c r="D93" s="9" t="s">
        <v>1</v>
      </c>
      <c r="E93" s="18" t="s">
        <v>224</v>
      </c>
      <c r="F93" s="19">
        <v>96476000</v>
      </c>
      <c r="G93" s="20">
        <v>91769000</v>
      </c>
      <c r="H93" s="21">
        <f t="shared" si="1"/>
        <v>4707000</v>
      </c>
      <c r="I93" s="21">
        <v>96476000</v>
      </c>
      <c r="J93" s="21">
        <v>0</v>
      </c>
      <c r="K93" s="20">
        <v>992685</v>
      </c>
    </row>
    <row r="94" spans="2:11" ht="24.75" customHeight="1">
      <c r="B94" s="17" t="s">
        <v>116</v>
      </c>
      <c r="C94" s="9" t="s">
        <v>1</v>
      </c>
      <c r="D94" s="9" t="s">
        <v>1</v>
      </c>
      <c r="E94" s="18" t="s">
        <v>225</v>
      </c>
      <c r="F94" s="19">
        <v>158127000</v>
      </c>
      <c r="G94" s="20">
        <v>147321000</v>
      </c>
      <c r="H94" s="21">
        <f t="shared" si="1"/>
        <v>10806000</v>
      </c>
      <c r="I94" s="21">
        <v>158127000</v>
      </c>
      <c r="J94" s="21">
        <v>0</v>
      </c>
      <c r="K94" s="20">
        <v>11136511</v>
      </c>
    </row>
    <row r="95" spans="2:11" ht="24.75" customHeight="1">
      <c r="B95" s="17" t="s">
        <v>117</v>
      </c>
      <c r="C95" s="9" t="s">
        <v>1</v>
      </c>
      <c r="D95" s="9" t="s">
        <v>1</v>
      </c>
      <c r="E95" s="18" t="s">
        <v>226</v>
      </c>
      <c r="F95" s="19">
        <v>67676000</v>
      </c>
      <c r="G95" s="20">
        <v>64132000</v>
      </c>
      <c r="H95" s="21">
        <f t="shared" si="1"/>
        <v>3544000</v>
      </c>
      <c r="I95" s="21">
        <v>67676000</v>
      </c>
      <c r="J95" s="21">
        <v>0</v>
      </c>
      <c r="K95" s="20">
        <v>11720264</v>
      </c>
    </row>
    <row r="96" spans="2:11" ht="24.75" customHeight="1">
      <c r="B96" s="17" t="s">
        <v>118</v>
      </c>
      <c r="C96" s="9" t="s">
        <v>1</v>
      </c>
      <c r="D96" s="9" t="s">
        <v>1</v>
      </c>
      <c r="E96" s="18" t="s">
        <v>227</v>
      </c>
      <c r="F96" s="19">
        <v>98361000</v>
      </c>
      <c r="G96" s="20">
        <v>93737000</v>
      </c>
      <c r="H96" s="21">
        <f t="shared" si="1"/>
        <v>4624000</v>
      </c>
      <c r="I96" s="21">
        <v>98361000</v>
      </c>
      <c r="J96" s="21">
        <v>0</v>
      </c>
      <c r="K96" s="20">
        <v>5243111</v>
      </c>
    </row>
    <row r="97" spans="2:11" ht="24.75" customHeight="1">
      <c r="B97" s="17" t="s">
        <v>119</v>
      </c>
      <c r="C97" s="9" t="s">
        <v>1</v>
      </c>
      <c r="D97" s="9" t="s">
        <v>1</v>
      </c>
      <c r="E97" s="18" t="s">
        <v>228</v>
      </c>
      <c r="F97" s="19">
        <v>80488000</v>
      </c>
      <c r="G97" s="20">
        <v>77359000</v>
      </c>
      <c r="H97" s="21">
        <f t="shared" si="1"/>
        <v>3129000</v>
      </c>
      <c r="I97" s="21">
        <v>80488000</v>
      </c>
      <c r="J97" s="21">
        <v>0</v>
      </c>
      <c r="K97" s="20">
        <v>10929111</v>
      </c>
    </row>
    <row r="98" spans="2:11" ht="24.75" customHeight="1">
      <c r="B98" s="17" t="s">
        <v>120</v>
      </c>
      <c r="C98" s="9" t="s">
        <v>1</v>
      </c>
      <c r="D98" s="9" t="s">
        <v>1</v>
      </c>
      <c r="E98" s="18" t="s">
        <v>229</v>
      </c>
      <c r="F98" s="19">
        <v>88656000</v>
      </c>
      <c r="G98" s="20">
        <v>83688000</v>
      </c>
      <c r="H98" s="21">
        <f t="shared" si="1"/>
        <v>4968000</v>
      </c>
      <c r="I98" s="21">
        <v>88656000</v>
      </c>
      <c r="J98" s="21">
        <v>0</v>
      </c>
      <c r="K98" s="20">
        <v>4440239</v>
      </c>
    </row>
    <row r="99" spans="2:11" ht="24.75" customHeight="1">
      <c r="B99" s="17" t="s">
        <v>121</v>
      </c>
      <c r="C99" s="9" t="s">
        <v>1</v>
      </c>
      <c r="D99" s="9" t="s">
        <v>1</v>
      </c>
      <c r="E99" s="18" t="s">
        <v>230</v>
      </c>
      <c r="F99" s="19">
        <v>86540000</v>
      </c>
      <c r="G99" s="20">
        <v>84647000</v>
      </c>
      <c r="H99" s="21">
        <f t="shared" si="1"/>
        <v>1893000</v>
      </c>
      <c r="I99" s="21">
        <v>86540000</v>
      </c>
      <c r="J99" s="21">
        <v>0</v>
      </c>
      <c r="K99" s="20">
        <v>3894043</v>
      </c>
    </row>
    <row r="100" spans="2:11" ht="24.75" customHeight="1">
      <c r="B100" s="17" t="s">
        <v>122</v>
      </c>
      <c r="C100" s="9" t="s">
        <v>1</v>
      </c>
      <c r="D100" s="9" t="s">
        <v>1</v>
      </c>
      <c r="E100" s="18" t="s">
        <v>231</v>
      </c>
      <c r="F100" s="19">
        <v>99689000</v>
      </c>
      <c r="G100" s="20">
        <v>92406000</v>
      </c>
      <c r="H100" s="21">
        <f t="shared" si="1"/>
        <v>7283000</v>
      </c>
      <c r="I100" s="21">
        <v>99689000</v>
      </c>
      <c r="J100" s="21">
        <v>0</v>
      </c>
      <c r="K100" s="20">
        <v>4883218</v>
      </c>
    </row>
    <row r="101" spans="2:11" ht="24.75" customHeight="1">
      <c r="B101" s="17" t="s">
        <v>123</v>
      </c>
      <c r="C101" s="9" t="s">
        <v>1</v>
      </c>
      <c r="D101" s="9" t="s">
        <v>1</v>
      </c>
      <c r="E101" s="18" t="s">
        <v>232</v>
      </c>
      <c r="F101" s="19">
        <v>78575000</v>
      </c>
      <c r="G101" s="20">
        <v>74921000</v>
      </c>
      <c r="H101" s="21">
        <f t="shared" si="1"/>
        <v>3654000</v>
      </c>
      <c r="I101" s="21">
        <v>78575000</v>
      </c>
      <c r="J101" s="21">
        <v>0</v>
      </c>
      <c r="K101" s="20">
        <v>7845864</v>
      </c>
    </row>
    <row r="102" spans="2:11" ht="24.75" customHeight="1">
      <c r="B102" s="17" t="s">
        <v>124</v>
      </c>
      <c r="C102" s="9" t="s">
        <v>1</v>
      </c>
      <c r="D102" s="9" t="s">
        <v>1</v>
      </c>
      <c r="E102" s="18" t="s">
        <v>233</v>
      </c>
      <c r="F102" s="19">
        <v>99333000</v>
      </c>
      <c r="G102" s="20">
        <v>96949000</v>
      </c>
      <c r="H102" s="21">
        <f t="shared" si="1"/>
        <v>2384000</v>
      </c>
      <c r="I102" s="21">
        <v>99333000</v>
      </c>
      <c r="J102" s="21">
        <v>0</v>
      </c>
      <c r="K102" s="20">
        <v>4401845</v>
      </c>
    </row>
    <row r="103" spans="2:11" ht="24.75" customHeight="1">
      <c r="B103" s="17" t="s">
        <v>125</v>
      </c>
      <c r="C103" s="9" t="s">
        <v>1</v>
      </c>
      <c r="D103" s="9" t="s">
        <v>1</v>
      </c>
      <c r="E103" s="18" t="s">
        <v>234</v>
      </c>
      <c r="F103" s="19">
        <v>82659000</v>
      </c>
      <c r="G103" s="20">
        <v>80039000</v>
      </c>
      <c r="H103" s="21">
        <f t="shared" si="1"/>
        <v>2620000</v>
      </c>
      <c r="I103" s="21">
        <v>82659000</v>
      </c>
      <c r="J103" s="21">
        <v>0</v>
      </c>
      <c r="K103" s="20">
        <v>7136073</v>
      </c>
    </row>
    <row r="104" spans="2:11" ht="24.75" customHeight="1">
      <c r="B104" s="17" t="s">
        <v>126</v>
      </c>
      <c r="C104" s="9" t="s">
        <v>1</v>
      </c>
      <c r="D104" s="9" t="s">
        <v>1</v>
      </c>
      <c r="E104" s="18" t="s">
        <v>235</v>
      </c>
      <c r="F104" s="19">
        <v>90591000</v>
      </c>
      <c r="G104" s="20">
        <v>88815000</v>
      </c>
      <c r="H104" s="21">
        <f t="shared" si="1"/>
        <v>1776000</v>
      </c>
      <c r="I104" s="21">
        <v>90591000</v>
      </c>
      <c r="J104" s="21">
        <v>0</v>
      </c>
      <c r="K104" s="20">
        <v>6125396</v>
      </c>
    </row>
    <row r="105" spans="2:11" ht="24.75" customHeight="1">
      <c r="B105" s="17" t="s">
        <v>127</v>
      </c>
      <c r="C105" s="9" t="s">
        <v>1</v>
      </c>
      <c r="D105" s="9" t="s">
        <v>1</v>
      </c>
      <c r="E105" s="18" t="s">
        <v>236</v>
      </c>
      <c r="F105" s="19">
        <v>84009000</v>
      </c>
      <c r="G105" s="20">
        <v>81683000</v>
      </c>
      <c r="H105" s="21">
        <f t="shared" si="1"/>
        <v>2326000</v>
      </c>
      <c r="I105" s="21">
        <v>84009000</v>
      </c>
      <c r="J105" s="21">
        <v>0</v>
      </c>
      <c r="K105" s="20">
        <v>1286307</v>
      </c>
    </row>
    <row r="106" spans="2:11" ht="24.75" customHeight="1">
      <c r="B106" s="17" t="s">
        <v>128</v>
      </c>
      <c r="C106" s="9" t="s">
        <v>1</v>
      </c>
      <c r="D106" s="9" t="s">
        <v>1</v>
      </c>
      <c r="E106" s="18" t="s">
        <v>237</v>
      </c>
      <c r="F106" s="19">
        <v>67187000</v>
      </c>
      <c r="G106" s="20">
        <v>65329000</v>
      </c>
      <c r="H106" s="21">
        <f t="shared" si="1"/>
        <v>1858000</v>
      </c>
      <c r="I106" s="21">
        <v>67187000</v>
      </c>
      <c r="J106" s="21">
        <v>0</v>
      </c>
      <c r="K106" s="20">
        <v>3225785</v>
      </c>
    </row>
    <row r="107" spans="2:11" ht="24.75" customHeight="1">
      <c r="B107" s="17" t="s">
        <v>129</v>
      </c>
      <c r="C107" s="9" t="s">
        <v>1</v>
      </c>
      <c r="D107" s="9" t="s">
        <v>1</v>
      </c>
      <c r="E107" s="18" t="s">
        <v>238</v>
      </c>
      <c r="F107" s="19">
        <v>84658000</v>
      </c>
      <c r="G107" s="20">
        <v>81128000</v>
      </c>
      <c r="H107" s="21">
        <f t="shared" si="1"/>
        <v>3530000</v>
      </c>
      <c r="I107" s="21">
        <v>84658000</v>
      </c>
      <c r="J107" s="21">
        <v>0</v>
      </c>
      <c r="K107" s="20">
        <v>14257141</v>
      </c>
    </row>
    <row r="108" spans="2:11" ht="24.75" customHeight="1">
      <c r="B108" s="17" t="s">
        <v>130</v>
      </c>
      <c r="C108" s="9" t="s">
        <v>1</v>
      </c>
      <c r="D108" s="9" t="s">
        <v>1</v>
      </c>
      <c r="E108" s="18" t="s">
        <v>239</v>
      </c>
      <c r="F108" s="19">
        <v>75114000</v>
      </c>
      <c r="G108" s="20">
        <v>72111000</v>
      </c>
      <c r="H108" s="21">
        <f t="shared" si="1"/>
        <v>3003000</v>
      </c>
      <c r="I108" s="21">
        <v>75114000</v>
      </c>
      <c r="J108" s="21">
        <v>0</v>
      </c>
      <c r="K108" s="20">
        <v>7160560</v>
      </c>
    </row>
    <row r="109" spans="2:11" ht="24.75" customHeight="1">
      <c r="B109" s="17" t="s">
        <v>131</v>
      </c>
      <c r="C109" s="9" t="s">
        <v>1</v>
      </c>
      <c r="D109" s="9" t="s">
        <v>1</v>
      </c>
      <c r="E109" s="18" t="s">
        <v>240</v>
      </c>
      <c r="F109" s="19">
        <v>102020000</v>
      </c>
      <c r="G109" s="20">
        <v>96382000</v>
      </c>
      <c r="H109" s="21">
        <f t="shared" si="1"/>
        <v>5638000</v>
      </c>
      <c r="I109" s="21">
        <v>102020000</v>
      </c>
      <c r="J109" s="21">
        <v>0</v>
      </c>
      <c r="K109" s="20">
        <v>6499081</v>
      </c>
    </row>
    <row r="110" spans="2:11" ht="24.75" customHeight="1">
      <c r="B110" s="17" t="s">
        <v>132</v>
      </c>
      <c r="C110" s="9" t="s">
        <v>1</v>
      </c>
      <c r="D110" s="9" t="s">
        <v>1</v>
      </c>
      <c r="E110" s="18" t="s">
        <v>241</v>
      </c>
      <c r="F110" s="19">
        <v>51606000</v>
      </c>
      <c r="G110" s="20">
        <v>50663000</v>
      </c>
      <c r="H110" s="21">
        <f t="shared" si="1"/>
        <v>943000</v>
      </c>
      <c r="I110" s="21">
        <v>51606000</v>
      </c>
      <c r="J110" s="21">
        <v>0</v>
      </c>
      <c r="K110" s="20">
        <v>16868562</v>
      </c>
    </row>
    <row r="111" spans="2:11" ht="24.75" customHeight="1">
      <c r="B111" s="17" t="s">
        <v>133</v>
      </c>
      <c r="C111" s="9" t="s">
        <v>1</v>
      </c>
      <c r="D111" s="9" t="s">
        <v>1</v>
      </c>
      <c r="E111" s="18" t="s">
        <v>242</v>
      </c>
      <c r="F111" s="19">
        <v>61417000</v>
      </c>
      <c r="G111" s="20">
        <v>59934000</v>
      </c>
      <c r="H111" s="21">
        <f t="shared" si="1"/>
        <v>1483000</v>
      </c>
      <c r="I111" s="21">
        <v>61417000</v>
      </c>
      <c r="J111" s="21">
        <v>0</v>
      </c>
      <c r="K111" s="20">
        <v>3912641</v>
      </c>
    </row>
    <row r="112" spans="2:11" ht="24.75" customHeight="1">
      <c r="B112" s="17" t="s">
        <v>134</v>
      </c>
      <c r="C112" s="9" t="s">
        <v>1</v>
      </c>
      <c r="D112" s="9" t="s">
        <v>1</v>
      </c>
      <c r="E112" s="18" t="s">
        <v>243</v>
      </c>
      <c r="F112" s="19">
        <v>64553000</v>
      </c>
      <c r="G112" s="20">
        <v>63488000</v>
      </c>
      <c r="H112" s="21">
        <f t="shared" si="1"/>
        <v>1065000</v>
      </c>
      <c r="I112" s="21">
        <v>64553000</v>
      </c>
      <c r="J112" s="21">
        <v>0</v>
      </c>
      <c r="K112" s="20">
        <v>11288011</v>
      </c>
    </row>
    <row r="113" spans="2:11" ht="24.75" customHeight="1">
      <c r="B113" s="17" t="s">
        <v>135</v>
      </c>
      <c r="C113" s="9" t="s">
        <v>1</v>
      </c>
      <c r="D113" s="9" t="s">
        <v>1</v>
      </c>
      <c r="E113" s="18" t="s">
        <v>244</v>
      </c>
      <c r="F113" s="19">
        <v>77411000</v>
      </c>
      <c r="G113" s="20">
        <v>74670000</v>
      </c>
      <c r="H113" s="21">
        <f t="shared" si="1"/>
        <v>2741000</v>
      </c>
      <c r="I113" s="21">
        <v>77411000</v>
      </c>
      <c r="J113" s="21">
        <v>0</v>
      </c>
      <c r="K113" s="20">
        <v>9138627</v>
      </c>
    </row>
    <row r="114" spans="2:11" ht="24.75" customHeight="1">
      <c r="B114" s="17" t="s">
        <v>136</v>
      </c>
      <c r="C114" s="9" t="s">
        <v>1</v>
      </c>
      <c r="D114" s="9" t="s">
        <v>1</v>
      </c>
      <c r="E114" s="18" t="s">
        <v>245</v>
      </c>
      <c r="F114" s="19">
        <v>81290000</v>
      </c>
      <c r="G114" s="20">
        <v>78587000</v>
      </c>
      <c r="H114" s="21">
        <f t="shared" si="1"/>
        <v>2703000</v>
      </c>
      <c r="I114" s="21">
        <v>81290000</v>
      </c>
      <c r="J114" s="21">
        <v>0</v>
      </c>
      <c r="K114" s="20">
        <v>6301214</v>
      </c>
    </row>
    <row r="115" spans="2:11" ht="24.75" customHeight="1">
      <c r="B115" s="17" t="s">
        <v>137</v>
      </c>
      <c r="C115" s="9" t="s">
        <v>1</v>
      </c>
      <c r="D115" s="9" t="s">
        <v>1</v>
      </c>
      <c r="E115" s="18" t="s">
        <v>246</v>
      </c>
      <c r="F115" s="19">
        <v>42672000</v>
      </c>
      <c r="G115" s="20">
        <v>42609000</v>
      </c>
      <c r="H115" s="21">
        <f t="shared" si="1"/>
        <v>63000</v>
      </c>
      <c r="I115" s="21">
        <v>42672000</v>
      </c>
      <c r="J115" s="21">
        <v>0</v>
      </c>
      <c r="K115" s="20">
        <v>27115109</v>
      </c>
    </row>
    <row r="116" spans="2:11" ht="24.75" customHeight="1">
      <c r="B116" s="17" t="s">
        <v>138</v>
      </c>
      <c r="C116" s="9" t="s">
        <v>1</v>
      </c>
      <c r="D116" s="9" t="s">
        <v>1</v>
      </c>
      <c r="E116" s="18" t="s">
        <v>247</v>
      </c>
      <c r="F116" s="19">
        <v>131104000</v>
      </c>
      <c r="G116" s="20">
        <v>129431000</v>
      </c>
      <c r="H116" s="21">
        <f t="shared" si="1"/>
        <v>1673000</v>
      </c>
      <c r="I116" s="21">
        <v>131104000</v>
      </c>
      <c r="J116" s="21">
        <v>0</v>
      </c>
      <c r="K116" s="20">
        <v>23140147</v>
      </c>
    </row>
    <row r="117" spans="2:11" ht="24.75" customHeight="1">
      <c r="B117" s="17" t="s">
        <v>139</v>
      </c>
      <c r="C117" s="9" t="s">
        <v>1</v>
      </c>
      <c r="D117" s="9" t="s">
        <v>1</v>
      </c>
      <c r="E117" s="18" t="s">
        <v>248</v>
      </c>
      <c r="F117" s="19">
        <v>44981000</v>
      </c>
      <c r="G117" s="20">
        <v>44814000</v>
      </c>
      <c r="H117" s="21">
        <f t="shared" si="1"/>
        <v>167000</v>
      </c>
      <c r="I117" s="21">
        <v>44981000</v>
      </c>
      <c r="J117" s="21">
        <v>0</v>
      </c>
      <c r="K117" s="20">
        <v>11641380</v>
      </c>
    </row>
    <row r="118" spans="2:11" ht="24.75" customHeight="1">
      <c r="B118" s="17" t="s">
        <v>140</v>
      </c>
      <c r="C118" s="9" t="s">
        <v>1</v>
      </c>
      <c r="D118" s="9" t="s">
        <v>1</v>
      </c>
      <c r="E118" s="18" t="s">
        <v>249</v>
      </c>
      <c r="F118" s="19">
        <v>71662000</v>
      </c>
      <c r="G118" s="20">
        <v>71375000</v>
      </c>
      <c r="H118" s="21">
        <f t="shared" si="1"/>
        <v>287000</v>
      </c>
      <c r="I118" s="21">
        <v>71662000</v>
      </c>
      <c r="J118" s="21">
        <v>0</v>
      </c>
      <c r="K118" s="20">
        <v>17216744</v>
      </c>
    </row>
    <row r="119" spans="2:11" ht="24.75" customHeight="1">
      <c r="B119" s="17" t="s">
        <v>141</v>
      </c>
      <c r="C119" s="9" t="s">
        <v>1</v>
      </c>
      <c r="D119" s="9" t="s">
        <v>1</v>
      </c>
      <c r="E119" s="18" t="s">
        <v>250</v>
      </c>
      <c r="F119" s="19">
        <v>113835000</v>
      </c>
      <c r="G119" s="20">
        <v>111947000</v>
      </c>
      <c r="H119" s="21">
        <f t="shared" si="1"/>
        <v>1888000</v>
      </c>
      <c r="I119" s="21">
        <v>113835000</v>
      </c>
      <c r="J119" s="21">
        <v>0</v>
      </c>
      <c r="K119" s="20">
        <v>12513025</v>
      </c>
    </row>
    <row r="120" spans="2:11" ht="24.75" customHeight="1">
      <c r="B120" s="17" t="s">
        <v>142</v>
      </c>
      <c r="C120" s="9" t="s">
        <v>1</v>
      </c>
      <c r="D120" s="9" t="s">
        <v>1</v>
      </c>
      <c r="E120" s="18" t="s">
        <v>251</v>
      </c>
      <c r="F120" s="19">
        <v>271294000</v>
      </c>
      <c r="G120" s="20">
        <v>258068000</v>
      </c>
      <c r="H120" s="21">
        <f t="shared" si="1"/>
        <v>13226000</v>
      </c>
      <c r="I120" s="21">
        <v>271294000</v>
      </c>
      <c r="J120" s="21">
        <v>0</v>
      </c>
      <c r="K120" s="20">
        <v>13387672</v>
      </c>
    </row>
    <row r="121" spans="2:11" ht="24.75" customHeight="1">
      <c r="B121" s="17" t="s">
        <v>143</v>
      </c>
      <c r="C121" s="9" t="s">
        <v>1</v>
      </c>
      <c r="D121" s="9" t="s">
        <v>1</v>
      </c>
      <c r="E121" s="18" t="s">
        <v>252</v>
      </c>
      <c r="F121" s="19">
        <v>75250000</v>
      </c>
      <c r="G121" s="20">
        <v>75200000</v>
      </c>
      <c r="H121" s="21">
        <f t="shared" si="1"/>
        <v>50000</v>
      </c>
      <c r="I121" s="21">
        <v>75250000</v>
      </c>
      <c r="J121" s="21">
        <v>0</v>
      </c>
      <c r="K121" s="20">
        <v>13885781</v>
      </c>
    </row>
    <row r="122" spans="2:11" ht="24.75" customHeight="1">
      <c r="B122" s="17" t="s">
        <v>144</v>
      </c>
      <c r="C122" s="9" t="s">
        <v>1</v>
      </c>
      <c r="D122" s="9" t="s">
        <v>1</v>
      </c>
      <c r="E122" s="18" t="s">
        <v>253</v>
      </c>
      <c r="F122" s="19">
        <v>58344000</v>
      </c>
      <c r="G122" s="20">
        <v>58205000</v>
      </c>
      <c r="H122" s="21">
        <f t="shared" si="1"/>
        <v>139000</v>
      </c>
      <c r="I122" s="21">
        <v>58344000</v>
      </c>
      <c r="J122" s="21">
        <v>0</v>
      </c>
      <c r="K122" s="20">
        <v>10043926</v>
      </c>
    </row>
    <row r="123" spans="2:11" ht="24.75" customHeight="1">
      <c r="B123" s="17" t="s">
        <v>145</v>
      </c>
      <c r="C123" s="9" t="s">
        <v>1</v>
      </c>
      <c r="D123" s="9" t="s">
        <v>1</v>
      </c>
      <c r="E123" s="18" t="s">
        <v>254</v>
      </c>
      <c r="F123" s="19">
        <v>64490000</v>
      </c>
      <c r="G123" s="20">
        <v>64406000</v>
      </c>
      <c r="H123" s="21">
        <f t="shared" si="1"/>
        <v>84000</v>
      </c>
      <c r="I123" s="21">
        <v>64490000</v>
      </c>
      <c r="J123" s="21">
        <v>0</v>
      </c>
      <c r="K123" s="20">
        <v>10875230</v>
      </c>
    </row>
    <row r="124" spans="2:11" ht="24.75" customHeight="1">
      <c r="B124" s="17" t="s">
        <v>146</v>
      </c>
      <c r="C124" s="9" t="s">
        <v>1</v>
      </c>
      <c r="D124" s="9" t="s">
        <v>1</v>
      </c>
      <c r="E124" s="18" t="s">
        <v>255</v>
      </c>
      <c r="F124" s="19">
        <v>46381000</v>
      </c>
      <c r="G124" s="20">
        <v>46359000</v>
      </c>
      <c r="H124" s="21">
        <f t="shared" si="1"/>
        <v>22000</v>
      </c>
      <c r="I124" s="21">
        <v>46381000</v>
      </c>
      <c r="J124" s="21">
        <v>0</v>
      </c>
      <c r="K124" s="20">
        <v>5332603</v>
      </c>
    </row>
    <row r="125" spans="2:11" ht="24.75" customHeight="1">
      <c r="B125" s="17" t="s">
        <v>147</v>
      </c>
      <c r="C125" s="9" t="s">
        <v>1</v>
      </c>
      <c r="D125" s="9" t="s">
        <v>1</v>
      </c>
      <c r="E125" s="18" t="s">
        <v>256</v>
      </c>
      <c r="F125" s="19">
        <v>80799000</v>
      </c>
      <c r="G125" s="20">
        <v>80761000</v>
      </c>
      <c r="H125" s="21">
        <f t="shared" si="1"/>
        <v>38000</v>
      </c>
      <c r="I125" s="21">
        <v>80799000</v>
      </c>
      <c r="J125" s="21">
        <v>0</v>
      </c>
      <c r="K125" s="20">
        <v>6697267</v>
      </c>
    </row>
    <row r="126" spans="2:11" ht="24.75" customHeight="1">
      <c r="B126" s="17" t="s">
        <v>148</v>
      </c>
      <c r="C126" s="9" t="s">
        <v>1</v>
      </c>
      <c r="D126" s="9" t="s">
        <v>1</v>
      </c>
      <c r="E126" s="18" t="s">
        <v>257</v>
      </c>
      <c r="F126" s="19">
        <v>47603000</v>
      </c>
      <c r="G126" s="20">
        <v>45293000</v>
      </c>
      <c r="H126" s="21">
        <f t="shared" si="1"/>
        <v>2310000</v>
      </c>
      <c r="I126" s="21">
        <v>47603000</v>
      </c>
      <c r="J126" s="21">
        <v>0</v>
      </c>
      <c r="K126" s="20">
        <v>0</v>
      </c>
    </row>
    <row r="127" spans="2:11" ht="24.75" customHeight="1">
      <c r="B127" s="17" t="s">
        <v>149</v>
      </c>
      <c r="C127" s="9" t="s">
        <v>1</v>
      </c>
      <c r="D127" s="9" t="s">
        <v>1</v>
      </c>
      <c r="E127" s="18" t="s">
        <v>258</v>
      </c>
      <c r="F127" s="19">
        <v>73229000</v>
      </c>
      <c r="G127" s="20">
        <v>67297000</v>
      </c>
      <c r="H127" s="21">
        <f t="shared" si="1"/>
        <v>5932000</v>
      </c>
      <c r="I127" s="21">
        <v>73229000</v>
      </c>
      <c r="J127" s="21">
        <v>0</v>
      </c>
      <c r="K127" s="20">
        <v>0</v>
      </c>
    </row>
    <row r="128" spans="2:11" ht="24.75" customHeight="1" thickBot="1">
      <c r="B128" s="17" t="s">
        <v>150</v>
      </c>
      <c r="C128" s="9" t="s">
        <v>1</v>
      </c>
      <c r="D128" s="9" t="s">
        <v>1</v>
      </c>
      <c r="E128" s="18" t="s">
        <v>259</v>
      </c>
      <c r="F128" s="19">
        <v>137263000</v>
      </c>
      <c r="G128" s="20">
        <v>135586000</v>
      </c>
      <c r="H128" s="21">
        <f t="shared" si="1"/>
        <v>1677000</v>
      </c>
      <c r="I128" s="21">
        <v>137263000</v>
      </c>
      <c r="J128" s="21">
        <v>0</v>
      </c>
      <c r="K128" s="20">
        <v>0</v>
      </c>
    </row>
    <row r="129" spans="1:11" ht="21.75" customHeight="1" hidden="1">
      <c r="A129" s="3" t="s">
        <v>6</v>
      </c>
      <c r="B129" s="17" t="s">
        <v>1</v>
      </c>
      <c r="C129" s="9" t="s">
        <v>1</v>
      </c>
      <c r="D129" s="9" t="s">
        <v>1</v>
      </c>
      <c r="E129" s="22" t="s">
        <v>1</v>
      </c>
      <c r="F129" s="23" t="s">
        <v>1</v>
      </c>
      <c r="G129" s="23" t="s">
        <v>1</v>
      </c>
      <c r="H129" s="23" t="s">
        <v>1</v>
      </c>
      <c r="I129" s="23" t="s">
        <v>1</v>
      </c>
      <c r="J129" s="23" t="s">
        <v>1</v>
      </c>
      <c r="K129" s="23" t="s">
        <v>1</v>
      </c>
    </row>
    <row r="130" spans="1:11" ht="11.25" customHeight="1" thickBot="1">
      <c r="A130" s="6" t="s">
        <v>6</v>
      </c>
      <c r="E130" s="24" t="s">
        <v>1</v>
      </c>
      <c r="F130" s="24" t="s">
        <v>1</v>
      </c>
      <c r="G130" s="24" t="s">
        <v>1</v>
      </c>
      <c r="H130" s="24" t="s">
        <v>1</v>
      </c>
      <c r="I130" s="24" t="s">
        <v>1</v>
      </c>
      <c r="J130" s="24" t="s">
        <v>1</v>
      </c>
      <c r="K130" s="24" t="s">
        <v>1</v>
      </c>
    </row>
    <row r="131" spans="2:11" ht="30" customHeight="1" thickBot="1">
      <c r="B131" s="40" t="s">
        <v>33</v>
      </c>
      <c r="E131" s="25" t="s">
        <v>34</v>
      </c>
      <c r="F131" s="26">
        <v>23590696000</v>
      </c>
      <c r="G131" s="27">
        <v>21698039000</v>
      </c>
      <c r="H131" s="28">
        <f>I131-G131</f>
        <v>1892657000</v>
      </c>
      <c r="I131" s="28">
        <v>23590696000</v>
      </c>
      <c r="J131" s="28">
        <v>0</v>
      </c>
      <c r="K131" s="27">
        <v>2298396640</v>
      </c>
    </row>
    <row r="132" spans="2:11" ht="30" customHeight="1" thickBot="1">
      <c r="B132" s="6" t="s">
        <v>35</v>
      </c>
      <c r="E132" s="29" t="s">
        <v>36</v>
      </c>
      <c r="F132" s="30">
        <v>45347961000</v>
      </c>
      <c r="G132" s="31">
        <v>39198503000</v>
      </c>
      <c r="H132" s="32">
        <f>I132-G132</f>
        <v>6840699000</v>
      </c>
      <c r="I132" s="32">
        <v>46039202000</v>
      </c>
      <c r="J132" s="32">
        <v>14000000</v>
      </c>
      <c r="K132" s="31">
        <v>6541903911</v>
      </c>
    </row>
    <row r="133" spans="1:11" s="38" customFormat="1" ht="30" customHeight="1" thickBot="1">
      <c r="A133" s="33" t="s">
        <v>6</v>
      </c>
      <c r="B133" s="34" t="s">
        <v>1</v>
      </c>
      <c r="C133" s="34" t="s">
        <v>1</v>
      </c>
      <c r="D133" s="34" t="s">
        <v>1</v>
      </c>
      <c r="E133" s="25" t="s">
        <v>37</v>
      </c>
      <c r="F133" s="35">
        <f aca="true" t="shared" si="2" ref="F133:K133">F131+F132</f>
        <v>68938657000</v>
      </c>
      <c r="G133" s="36">
        <f t="shared" si="2"/>
        <v>60896542000</v>
      </c>
      <c r="H133" s="37">
        <f t="shared" si="2"/>
        <v>8733356000</v>
      </c>
      <c r="I133" s="37">
        <f t="shared" si="2"/>
        <v>69629898000</v>
      </c>
      <c r="J133" s="37">
        <f t="shared" si="2"/>
        <v>14000000</v>
      </c>
      <c r="K133" s="36">
        <f t="shared" si="2"/>
        <v>8840300551</v>
      </c>
    </row>
    <row r="134" spans="1:11" ht="18">
      <c r="A134" s="4" t="s">
        <v>1</v>
      </c>
      <c r="B134" s="4" t="s">
        <v>1</v>
      </c>
      <c r="C134" s="4" t="s">
        <v>1</v>
      </c>
      <c r="D134" s="4" t="s">
        <v>1</v>
      </c>
      <c r="E134" s="4" t="s">
        <v>1</v>
      </c>
      <c r="F134" s="39" t="s">
        <v>1</v>
      </c>
      <c r="G134" s="39" t="s">
        <v>1</v>
      </c>
      <c r="H134" s="39" t="s">
        <v>1</v>
      </c>
      <c r="I134" s="39" t="s">
        <v>1</v>
      </c>
      <c r="J134" s="39" t="s">
        <v>1</v>
      </c>
      <c r="K134" s="39" t="s">
        <v>1</v>
      </c>
    </row>
  </sheetData>
  <sheetProtection/>
  <mergeCells count="13">
    <mergeCell ref="E13:K13"/>
    <mergeCell ref="F15:K15"/>
    <mergeCell ref="E16:E18"/>
    <mergeCell ref="F16:F18"/>
    <mergeCell ref="G16:I16"/>
    <mergeCell ref="J16:K16"/>
    <mergeCell ref="E11:K11"/>
    <mergeCell ref="G17:G18"/>
    <mergeCell ref="H17:H18"/>
    <mergeCell ref="I17:I18"/>
    <mergeCell ref="J17:J18"/>
    <mergeCell ref="K17:K18"/>
    <mergeCell ref="E12:K12"/>
  </mergeCells>
  <printOptions horizontalCentered="1" verticalCentered="1"/>
  <pageMargins left="0" right="0" top="0" bottom="0" header="0.1968503937007874" footer="0.1968503937007874"/>
  <pageSetup firstPageNumber="1" useFirstPageNumber="1"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75" zoomScaleNormal="75" zoomScalePageLayoutView="0" workbookViewId="0" topLeftCell="E11">
      <selection activeCell="O21" sqref="O21"/>
    </sheetView>
  </sheetViews>
  <sheetFormatPr defaultColWidth="9.00390625" defaultRowHeight="18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6.75390625" style="6" hidden="1" customWidth="1"/>
    <col min="5" max="5" width="58.125" style="6" customWidth="1"/>
    <col min="6" max="11" width="22.75390625" style="6" bestFit="1" customWidth="1"/>
    <col min="12" max="12" width="9.125" style="6" bestFit="1" customWidth="1"/>
    <col min="13" max="16384" width="9.125" style="6" customWidth="1"/>
  </cols>
  <sheetData>
    <row r="1" spans="1:11" ht="18" hidden="1">
      <c r="A1" s="2" t="s">
        <v>0</v>
      </c>
      <c r="B1" s="3" t="s">
        <v>38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8" hidden="1">
      <c r="A2" s="7" t="s">
        <v>8</v>
      </c>
      <c r="B2" s="3" t="s">
        <v>18</v>
      </c>
      <c r="C2" s="4" t="s">
        <v>40</v>
      </c>
      <c r="D2" s="1" t="s">
        <v>9</v>
      </c>
      <c r="E2" s="8" t="str">
        <f>ButceYil</f>
        <v>2016</v>
      </c>
      <c r="F2" s="8" t="str">
        <f>ButceYil</f>
        <v>2016</v>
      </c>
      <c r="G2" s="8" t="str">
        <f>ButceYil</f>
        <v>2016</v>
      </c>
      <c r="H2" s="8" t="s">
        <v>1</v>
      </c>
      <c r="I2" s="8" t="str">
        <f>ButceYil</f>
        <v>2016</v>
      </c>
      <c r="J2" s="8" t="str">
        <f>ButceYil</f>
        <v>2016</v>
      </c>
      <c r="K2" s="8" t="str">
        <f>ButceYil</f>
        <v>2016</v>
      </c>
    </row>
    <row r="3" spans="1:11" ht="18" hidden="1">
      <c r="A3" s="7" t="s">
        <v>1</v>
      </c>
      <c r="B3" s="3" t="s">
        <v>1</v>
      </c>
      <c r="C3" s="4" t="s">
        <v>1</v>
      </c>
      <c r="D3" s="1" t="s">
        <v>10</v>
      </c>
      <c r="E3" s="8" t="s">
        <v>1</v>
      </c>
      <c r="F3" s="8" t="str">
        <f>ButceYil</f>
        <v>2016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8" hidden="1">
      <c r="A4" s="7" t="s">
        <v>11</v>
      </c>
      <c r="B4" s="3" t="s">
        <v>39</v>
      </c>
      <c r="C4" s="4" t="s">
        <v>41</v>
      </c>
      <c r="D4" s="1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8" hidden="1">
      <c r="A5" s="7" t="s">
        <v>13</v>
      </c>
      <c r="B5" s="4" t="s">
        <v>38</v>
      </c>
      <c r="C5" s="4" t="s">
        <v>1</v>
      </c>
      <c r="D5" s="1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8" hidden="1">
      <c r="A6" s="4" t="s">
        <v>1</v>
      </c>
      <c r="B6" s="4" t="s">
        <v>1</v>
      </c>
      <c r="C6" s="4" t="s">
        <v>1</v>
      </c>
      <c r="D6" s="1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8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8" hidden="1">
      <c r="A8" s="10" t="s">
        <v>20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</row>
    <row r="11" spans="1:11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122" t="s">
        <v>21</v>
      </c>
      <c r="F11" s="122" t="s">
        <v>1</v>
      </c>
      <c r="G11" s="122" t="s">
        <v>1</v>
      </c>
      <c r="H11" s="122" t="s">
        <v>1</v>
      </c>
      <c r="I11" s="122" t="s">
        <v>1</v>
      </c>
      <c r="J11" s="122" t="s">
        <v>1</v>
      </c>
      <c r="K11" s="122" t="s">
        <v>1</v>
      </c>
    </row>
    <row r="12" spans="1:11" ht="23.25" customHeight="1">
      <c r="A12" s="4" t="s">
        <v>1</v>
      </c>
      <c r="B12" s="4" t="s">
        <v>1</v>
      </c>
      <c r="C12" s="4" t="s">
        <v>1</v>
      </c>
      <c r="D12" s="4" t="s">
        <v>1</v>
      </c>
      <c r="E12" s="122" t="str">
        <f>ButceYil&amp;A7&amp;ButceYil+2&amp;A8</f>
        <v>2016 - 2018 DÖNEMİ BÜTÇE GELİRLERİ</v>
      </c>
      <c r="F12" s="122" t="s">
        <v>1</v>
      </c>
      <c r="G12" s="122" t="s">
        <v>1</v>
      </c>
      <c r="H12" s="122" t="s">
        <v>1</v>
      </c>
      <c r="I12" s="122" t="s">
        <v>1</v>
      </c>
      <c r="J12" s="122" t="s">
        <v>1</v>
      </c>
      <c r="K12" s="122" t="s">
        <v>1</v>
      </c>
    </row>
    <row r="13" spans="1:11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1" t="str">
        <f>IF(ButceYil&gt;2008,"TL","YTL")</f>
        <v>TL</v>
      </c>
    </row>
    <row r="14" spans="1:11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11" t="s">
        <v>1</v>
      </c>
      <c r="F14" s="127">
        <f>ButceYil+1</f>
        <v>2017</v>
      </c>
      <c r="G14" s="128" t="s">
        <v>1</v>
      </c>
      <c r="H14" s="128" t="s">
        <v>1</v>
      </c>
      <c r="I14" s="128" t="s">
        <v>1</v>
      </c>
      <c r="J14" s="128" t="s">
        <v>1</v>
      </c>
      <c r="K14" s="129" t="s">
        <v>1</v>
      </c>
    </row>
    <row r="15" spans="1:11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130" t="s">
        <v>22</v>
      </c>
      <c r="F15" s="113" t="s">
        <v>23</v>
      </c>
      <c r="G15" s="116" t="s">
        <v>24</v>
      </c>
      <c r="H15" s="117" t="s">
        <v>1</v>
      </c>
      <c r="I15" s="118" t="s">
        <v>1</v>
      </c>
      <c r="J15" s="119" t="s">
        <v>25</v>
      </c>
      <c r="K15" s="120" t="s">
        <v>1</v>
      </c>
    </row>
    <row r="16" spans="1:11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31" t="s">
        <v>1</v>
      </c>
      <c r="F16" s="114" t="s">
        <v>1</v>
      </c>
      <c r="G16" s="123" t="s">
        <v>26</v>
      </c>
      <c r="H16" s="125" t="s">
        <v>27</v>
      </c>
      <c r="I16" s="113" t="s">
        <v>28</v>
      </c>
      <c r="J16" s="125" t="s">
        <v>29</v>
      </c>
      <c r="K16" s="123" t="s">
        <v>30</v>
      </c>
    </row>
    <row r="17" spans="4:11" ht="19.5" customHeight="1" thickBot="1">
      <c r="D17" s="1" t="s">
        <v>1</v>
      </c>
      <c r="E17" s="132" t="s">
        <v>1</v>
      </c>
      <c r="F17" s="115" t="s">
        <v>1</v>
      </c>
      <c r="G17" s="124" t="s">
        <v>1</v>
      </c>
      <c r="H17" s="126" t="s">
        <v>1</v>
      </c>
      <c r="I17" s="115" t="s">
        <v>1</v>
      </c>
      <c r="J17" s="126" t="s">
        <v>1</v>
      </c>
      <c r="K17" s="124" t="s">
        <v>1</v>
      </c>
    </row>
    <row r="18" spans="1:11" ht="19.5" customHeight="1" hidden="1">
      <c r="A18" s="1" t="s">
        <v>2</v>
      </c>
      <c r="B18" s="1" t="s">
        <v>31</v>
      </c>
      <c r="C18" s="1" t="s">
        <v>32</v>
      </c>
      <c r="D18" s="1" t="s">
        <v>1</v>
      </c>
      <c r="E18" s="12" t="s">
        <v>1</v>
      </c>
      <c r="F18" s="13" t="s">
        <v>1</v>
      </c>
      <c r="G18" s="14" t="s">
        <v>1</v>
      </c>
      <c r="H18" s="15" t="s">
        <v>1</v>
      </c>
      <c r="I18" s="16" t="s">
        <v>1</v>
      </c>
      <c r="J18" s="15" t="s">
        <v>1</v>
      </c>
      <c r="K18" s="14" t="s">
        <v>1</v>
      </c>
    </row>
    <row r="19" spans="1:11" ht="24.75" customHeight="1">
      <c r="A19" s="9" t="s">
        <v>1</v>
      </c>
      <c r="B19" s="17" t="s">
        <v>42</v>
      </c>
      <c r="C19" s="9" t="s">
        <v>1</v>
      </c>
      <c r="D19" s="9" t="s">
        <v>1</v>
      </c>
      <c r="E19" s="18" t="s">
        <v>151</v>
      </c>
      <c r="F19" s="19">
        <v>50201000</v>
      </c>
      <c r="G19" s="20">
        <v>50074000</v>
      </c>
      <c r="H19" s="21">
        <f aca="true" t="shared" si="0" ref="H19:H50">I19-G19</f>
        <v>127000</v>
      </c>
      <c r="I19" s="21">
        <v>50201000</v>
      </c>
      <c r="J19" s="21">
        <v>0</v>
      </c>
      <c r="K19" s="20">
        <v>40473100</v>
      </c>
    </row>
    <row r="20" spans="2:11" ht="24.75" customHeight="1">
      <c r="B20" s="17" t="s">
        <v>43</v>
      </c>
      <c r="C20" s="9" t="s">
        <v>1</v>
      </c>
      <c r="D20" s="9" t="s">
        <v>1</v>
      </c>
      <c r="E20" s="18" t="s">
        <v>152</v>
      </c>
      <c r="F20" s="19">
        <v>918683000</v>
      </c>
      <c r="G20" s="20">
        <v>871622000</v>
      </c>
      <c r="H20" s="21">
        <f t="shared" si="0"/>
        <v>47061000</v>
      </c>
      <c r="I20" s="21">
        <v>918683000</v>
      </c>
      <c r="J20" s="21">
        <v>0</v>
      </c>
      <c r="K20" s="20">
        <v>34765690</v>
      </c>
    </row>
    <row r="21" spans="2:11" ht="24.75" customHeight="1">
      <c r="B21" s="17" t="s">
        <v>44</v>
      </c>
      <c r="C21" s="9" t="s">
        <v>1</v>
      </c>
      <c r="D21" s="9" t="s">
        <v>1</v>
      </c>
      <c r="E21" s="18" t="s">
        <v>153</v>
      </c>
      <c r="F21" s="19">
        <v>522398000</v>
      </c>
      <c r="G21" s="20">
        <v>474367000</v>
      </c>
      <c r="H21" s="21">
        <f t="shared" si="0"/>
        <v>48031000</v>
      </c>
      <c r="I21" s="21">
        <v>522398000</v>
      </c>
      <c r="J21" s="21">
        <v>0</v>
      </c>
      <c r="K21" s="20">
        <v>79972580</v>
      </c>
    </row>
    <row r="22" spans="2:11" ht="24.75" customHeight="1">
      <c r="B22" s="17" t="s">
        <v>45</v>
      </c>
      <c r="C22" s="9" t="s">
        <v>1</v>
      </c>
      <c r="D22" s="9" t="s">
        <v>1</v>
      </c>
      <c r="E22" s="18" t="s">
        <v>154</v>
      </c>
      <c r="F22" s="19">
        <v>874327000</v>
      </c>
      <c r="G22" s="20">
        <v>822259000</v>
      </c>
      <c r="H22" s="21">
        <f t="shared" si="0"/>
        <v>52068000</v>
      </c>
      <c r="I22" s="21">
        <v>874327000</v>
      </c>
      <c r="J22" s="21">
        <v>0</v>
      </c>
      <c r="K22" s="20">
        <v>52757030</v>
      </c>
    </row>
    <row r="23" spans="2:11" ht="24.75" customHeight="1">
      <c r="B23" s="17" t="s">
        <v>46</v>
      </c>
      <c r="C23" s="9" t="s">
        <v>1</v>
      </c>
      <c r="D23" s="9" t="s">
        <v>1</v>
      </c>
      <c r="E23" s="18" t="s">
        <v>155</v>
      </c>
      <c r="F23" s="19">
        <v>809552000</v>
      </c>
      <c r="G23" s="20">
        <v>756278000</v>
      </c>
      <c r="H23" s="21">
        <f t="shared" si="0"/>
        <v>53274000</v>
      </c>
      <c r="I23" s="21">
        <v>809552000</v>
      </c>
      <c r="J23" s="21">
        <v>0</v>
      </c>
      <c r="K23" s="20">
        <v>76368610</v>
      </c>
    </row>
    <row r="24" spans="2:11" ht="24.75" customHeight="1">
      <c r="B24" s="17" t="s">
        <v>47</v>
      </c>
      <c r="C24" s="9" t="s">
        <v>1</v>
      </c>
      <c r="D24" s="9" t="s">
        <v>1</v>
      </c>
      <c r="E24" s="18" t="s">
        <v>156</v>
      </c>
      <c r="F24" s="19">
        <v>1194395000</v>
      </c>
      <c r="G24" s="20">
        <v>1077232000</v>
      </c>
      <c r="H24" s="21">
        <f t="shared" si="0"/>
        <v>117163000</v>
      </c>
      <c r="I24" s="21">
        <v>1194395000</v>
      </c>
      <c r="J24" s="21">
        <v>0</v>
      </c>
      <c r="K24" s="20">
        <v>21115210</v>
      </c>
    </row>
    <row r="25" spans="2:11" ht="24.75" customHeight="1">
      <c r="B25" s="17" t="s">
        <v>48</v>
      </c>
      <c r="C25" s="9" t="s">
        <v>1</v>
      </c>
      <c r="D25" s="9" t="s">
        <v>1</v>
      </c>
      <c r="E25" s="18" t="s">
        <v>157</v>
      </c>
      <c r="F25" s="19">
        <v>460710000</v>
      </c>
      <c r="G25" s="20">
        <v>419574000</v>
      </c>
      <c r="H25" s="21">
        <f t="shared" si="0"/>
        <v>41136000</v>
      </c>
      <c r="I25" s="21">
        <v>460710000</v>
      </c>
      <c r="J25" s="21">
        <v>0</v>
      </c>
      <c r="K25" s="20">
        <v>121978000</v>
      </c>
    </row>
    <row r="26" spans="2:11" ht="24.75" customHeight="1">
      <c r="B26" s="17" t="s">
        <v>49</v>
      </c>
      <c r="C26" s="9" t="s">
        <v>1</v>
      </c>
      <c r="D26" s="9" t="s">
        <v>1</v>
      </c>
      <c r="E26" s="18" t="s">
        <v>158</v>
      </c>
      <c r="F26" s="19">
        <v>260321000</v>
      </c>
      <c r="G26" s="20">
        <v>234089000</v>
      </c>
      <c r="H26" s="21">
        <f t="shared" si="0"/>
        <v>26232000</v>
      </c>
      <c r="I26" s="21">
        <v>260321000</v>
      </c>
      <c r="J26" s="21">
        <v>0</v>
      </c>
      <c r="K26" s="20">
        <v>24819100</v>
      </c>
    </row>
    <row r="27" spans="2:11" ht="24.75" customHeight="1">
      <c r="B27" s="17" t="s">
        <v>50</v>
      </c>
      <c r="C27" s="9" t="s">
        <v>1</v>
      </c>
      <c r="D27" s="9" t="s">
        <v>1</v>
      </c>
      <c r="E27" s="18" t="s">
        <v>159</v>
      </c>
      <c r="F27" s="19">
        <v>566520000</v>
      </c>
      <c r="G27" s="20">
        <v>505389000</v>
      </c>
      <c r="H27" s="21">
        <f t="shared" si="0"/>
        <v>61131000</v>
      </c>
      <c r="I27" s="21">
        <v>566520000</v>
      </c>
      <c r="J27" s="21">
        <v>0</v>
      </c>
      <c r="K27" s="20">
        <v>28266090</v>
      </c>
    </row>
    <row r="28" spans="2:11" ht="24.75" customHeight="1">
      <c r="B28" s="17" t="s">
        <v>51</v>
      </c>
      <c r="C28" s="9" t="s">
        <v>1</v>
      </c>
      <c r="D28" s="9" t="s">
        <v>1</v>
      </c>
      <c r="E28" s="18" t="s">
        <v>160</v>
      </c>
      <c r="F28" s="19">
        <v>307411000</v>
      </c>
      <c r="G28" s="20">
        <v>281910000</v>
      </c>
      <c r="H28" s="21">
        <f t="shared" si="0"/>
        <v>25501000</v>
      </c>
      <c r="I28" s="21">
        <v>307411000</v>
      </c>
      <c r="J28" s="21">
        <v>0</v>
      </c>
      <c r="K28" s="20">
        <v>20656730</v>
      </c>
    </row>
    <row r="29" spans="2:11" ht="24.75" customHeight="1">
      <c r="B29" s="17" t="s">
        <v>52</v>
      </c>
      <c r="C29" s="9" t="s">
        <v>1</v>
      </c>
      <c r="D29" s="9" t="s">
        <v>1</v>
      </c>
      <c r="E29" s="18" t="s">
        <v>161</v>
      </c>
      <c r="F29" s="19">
        <v>147371000</v>
      </c>
      <c r="G29" s="20">
        <v>142483000</v>
      </c>
      <c r="H29" s="21">
        <f t="shared" si="0"/>
        <v>4888000</v>
      </c>
      <c r="I29" s="21">
        <v>147371000</v>
      </c>
      <c r="J29" s="21">
        <v>0</v>
      </c>
      <c r="K29" s="20">
        <v>16370500</v>
      </c>
    </row>
    <row r="30" spans="2:11" ht="24.75" customHeight="1">
      <c r="B30" s="17" t="s">
        <v>53</v>
      </c>
      <c r="C30" s="9" t="s">
        <v>1</v>
      </c>
      <c r="D30" s="9" t="s">
        <v>1</v>
      </c>
      <c r="E30" s="18" t="s">
        <v>162</v>
      </c>
      <c r="F30" s="19">
        <v>728093000</v>
      </c>
      <c r="G30" s="20">
        <v>673793000</v>
      </c>
      <c r="H30" s="21">
        <f t="shared" si="0"/>
        <v>54300000</v>
      </c>
      <c r="I30" s="21">
        <v>728093000</v>
      </c>
      <c r="J30" s="21">
        <v>0</v>
      </c>
      <c r="K30" s="20">
        <v>58161780</v>
      </c>
    </row>
    <row r="31" spans="2:11" ht="24.75" customHeight="1">
      <c r="B31" s="17" t="s">
        <v>54</v>
      </c>
      <c r="C31" s="9" t="s">
        <v>1</v>
      </c>
      <c r="D31" s="9" t="s">
        <v>1</v>
      </c>
      <c r="E31" s="18" t="s">
        <v>163</v>
      </c>
      <c r="F31" s="19">
        <v>626974000</v>
      </c>
      <c r="G31" s="20">
        <v>573467000</v>
      </c>
      <c r="H31" s="21">
        <f t="shared" si="0"/>
        <v>53507000</v>
      </c>
      <c r="I31" s="21">
        <v>626974000</v>
      </c>
      <c r="J31" s="21">
        <v>0</v>
      </c>
      <c r="K31" s="20">
        <v>75409740</v>
      </c>
    </row>
    <row r="32" spans="2:11" ht="24.75" customHeight="1">
      <c r="B32" s="17" t="s">
        <v>55</v>
      </c>
      <c r="C32" s="9" t="s">
        <v>1</v>
      </c>
      <c r="D32" s="9" t="s">
        <v>1</v>
      </c>
      <c r="E32" s="18" t="s">
        <v>164</v>
      </c>
      <c r="F32" s="19">
        <v>304474000</v>
      </c>
      <c r="G32" s="20">
        <v>276168000</v>
      </c>
      <c r="H32" s="21">
        <f t="shared" si="0"/>
        <v>28306000</v>
      </c>
      <c r="I32" s="21">
        <v>304474000</v>
      </c>
      <c r="J32" s="21">
        <v>0</v>
      </c>
      <c r="K32" s="20">
        <v>12132510</v>
      </c>
    </row>
    <row r="33" spans="2:11" ht="24.75" customHeight="1">
      <c r="B33" s="17" t="s">
        <v>56</v>
      </c>
      <c r="C33" s="9" t="s">
        <v>1</v>
      </c>
      <c r="D33" s="9" t="s">
        <v>1</v>
      </c>
      <c r="E33" s="18" t="s">
        <v>165</v>
      </c>
      <c r="F33" s="19">
        <v>474619000</v>
      </c>
      <c r="G33" s="20">
        <v>420770000</v>
      </c>
      <c r="H33" s="21">
        <f t="shared" si="0"/>
        <v>53849000</v>
      </c>
      <c r="I33" s="21">
        <v>474619000</v>
      </c>
      <c r="J33" s="21">
        <v>0</v>
      </c>
      <c r="K33" s="20">
        <v>40327930</v>
      </c>
    </row>
    <row r="34" spans="2:11" ht="24.75" customHeight="1">
      <c r="B34" s="17" t="s">
        <v>57</v>
      </c>
      <c r="C34" s="9" t="s">
        <v>1</v>
      </c>
      <c r="D34" s="9" t="s">
        <v>1</v>
      </c>
      <c r="E34" s="18" t="s">
        <v>166</v>
      </c>
      <c r="F34" s="19">
        <v>544347000</v>
      </c>
      <c r="G34" s="20">
        <v>369299000</v>
      </c>
      <c r="H34" s="21">
        <f t="shared" si="0"/>
        <v>175048000</v>
      </c>
      <c r="I34" s="21">
        <v>544347000</v>
      </c>
      <c r="J34" s="21">
        <v>0</v>
      </c>
      <c r="K34" s="20">
        <v>353540000</v>
      </c>
    </row>
    <row r="35" spans="2:11" ht="24.75" customHeight="1">
      <c r="B35" s="17" t="s">
        <v>58</v>
      </c>
      <c r="C35" s="9" t="s">
        <v>1</v>
      </c>
      <c r="D35" s="9" t="s">
        <v>1</v>
      </c>
      <c r="E35" s="18" t="s">
        <v>167</v>
      </c>
      <c r="F35" s="19">
        <v>503204000</v>
      </c>
      <c r="G35" s="20">
        <v>438341000</v>
      </c>
      <c r="H35" s="21">
        <f t="shared" si="0"/>
        <v>64863000</v>
      </c>
      <c r="I35" s="21">
        <v>503204000</v>
      </c>
      <c r="J35" s="21">
        <v>0</v>
      </c>
      <c r="K35" s="20">
        <v>19795940</v>
      </c>
    </row>
    <row r="36" spans="2:11" ht="24.75" customHeight="1">
      <c r="B36" s="17" t="s">
        <v>59</v>
      </c>
      <c r="C36" s="9" t="s">
        <v>1</v>
      </c>
      <c r="D36" s="9" t="s">
        <v>1</v>
      </c>
      <c r="E36" s="18" t="s">
        <v>168</v>
      </c>
      <c r="F36" s="19">
        <v>395366000</v>
      </c>
      <c r="G36" s="20">
        <v>362117000</v>
      </c>
      <c r="H36" s="21">
        <f t="shared" si="0"/>
        <v>33249000</v>
      </c>
      <c r="I36" s="21">
        <v>395366000</v>
      </c>
      <c r="J36" s="21">
        <v>0</v>
      </c>
      <c r="K36" s="20">
        <v>13725640</v>
      </c>
    </row>
    <row r="37" spans="2:11" ht="24.75" customHeight="1">
      <c r="B37" s="17" t="s">
        <v>60</v>
      </c>
      <c r="C37" s="9" t="s">
        <v>1</v>
      </c>
      <c r="D37" s="9" t="s">
        <v>1</v>
      </c>
      <c r="E37" s="18" t="s">
        <v>169</v>
      </c>
      <c r="F37" s="19">
        <v>437015000</v>
      </c>
      <c r="G37" s="20">
        <v>404226000</v>
      </c>
      <c r="H37" s="21">
        <f t="shared" si="0"/>
        <v>32789000</v>
      </c>
      <c r="I37" s="21">
        <v>437015000</v>
      </c>
      <c r="J37" s="21">
        <v>0</v>
      </c>
      <c r="K37" s="20">
        <v>32451820</v>
      </c>
    </row>
    <row r="38" spans="2:11" ht="24.75" customHeight="1">
      <c r="B38" s="17" t="s">
        <v>61</v>
      </c>
      <c r="C38" s="9" t="s">
        <v>1</v>
      </c>
      <c r="D38" s="9" t="s">
        <v>1</v>
      </c>
      <c r="E38" s="18" t="s">
        <v>170</v>
      </c>
      <c r="F38" s="19">
        <v>347318000</v>
      </c>
      <c r="G38" s="20">
        <v>319583000</v>
      </c>
      <c r="H38" s="21">
        <f t="shared" si="0"/>
        <v>27735000</v>
      </c>
      <c r="I38" s="21">
        <v>347318000</v>
      </c>
      <c r="J38" s="21">
        <v>0</v>
      </c>
      <c r="K38" s="20">
        <v>26729070</v>
      </c>
    </row>
    <row r="39" spans="2:11" ht="24.75" customHeight="1">
      <c r="B39" s="17" t="s">
        <v>62</v>
      </c>
      <c r="C39" s="9" t="s">
        <v>1</v>
      </c>
      <c r="D39" s="9" t="s">
        <v>1</v>
      </c>
      <c r="E39" s="18" t="s">
        <v>171</v>
      </c>
      <c r="F39" s="19">
        <v>519681000</v>
      </c>
      <c r="G39" s="20">
        <v>478021000</v>
      </c>
      <c r="H39" s="21">
        <f t="shared" si="0"/>
        <v>41660000</v>
      </c>
      <c r="I39" s="21">
        <v>519681000</v>
      </c>
      <c r="J39" s="21">
        <v>0</v>
      </c>
      <c r="K39" s="20">
        <v>24410150</v>
      </c>
    </row>
    <row r="40" spans="2:11" ht="24.75" customHeight="1">
      <c r="B40" s="17" t="s">
        <v>63</v>
      </c>
      <c r="C40" s="9" t="s">
        <v>1</v>
      </c>
      <c r="D40" s="9" t="s">
        <v>1</v>
      </c>
      <c r="E40" s="18" t="s">
        <v>172</v>
      </c>
      <c r="F40" s="19">
        <v>434958000</v>
      </c>
      <c r="G40" s="20">
        <v>395539000</v>
      </c>
      <c r="H40" s="21">
        <f t="shared" si="0"/>
        <v>39419000</v>
      </c>
      <c r="I40" s="21">
        <v>434958000</v>
      </c>
      <c r="J40" s="21">
        <v>0</v>
      </c>
      <c r="K40" s="20">
        <v>14671000</v>
      </c>
    </row>
    <row r="41" spans="2:11" ht="24.75" customHeight="1">
      <c r="B41" s="17" t="s">
        <v>64</v>
      </c>
      <c r="C41" s="9" t="s">
        <v>1</v>
      </c>
      <c r="D41" s="9" t="s">
        <v>1</v>
      </c>
      <c r="E41" s="18" t="s">
        <v>173</v>
      </c>
      <c r="F41" s="19">
        <v>430052000</v>
      </c>
      <c r="G41" s="20">
        <v>391847000</v>
      </c>
      <c r="H41" s="21">
        <f t="shared" si="0"/>
        <v>38205000</v>
      </c>
      <c r="I41" s="21">
        <v>430052000</v>
      </c>
      <c r="J41" s="21">
        <v>0</v>
      </c>
      <c r="K41" s="20">
        <v>26901660</v>
      </c>
    </row>
    <row r="42" spans="2:11" ht="24.75" customHeight="1">
      <c r="B42" s="17" t="s">
        <v>65</v>
      </c>
      <c r="C42" s="9" t="s">
        <v>1</v>
      </c>
      <c r="D42" s="9" t="s">
        <v>1</v>
      </c>
      <c r="E42" s="18" t="s">
        <v>174</v>
      </c>
      <c r="F42" s="19">
        <v>555131000</v>
      </c>
      <c r="G42" s="20">
        <v>511448000</v>
      </c>
      <c r="H42" s="21">
        <f t="shared" si="0"/>
        <v>43683000</v>
      </c>
      <c r="I42" s="21">
        <v>555131000</v>
      </c>
      <c r="J42" s="21">
        <v>0</v>
      </c>
      <c r="K42" s="20">
        <v>56019230</v>
      </c>
    </row>
    <row r="43" spans="2:11" ht="24.75" customHeight="1">
      <c r="B43" s="17" t="s">
        <v>66</v>
      </c>
      <c r="C43" s="9" t="s">
        <v>1</v>
      </c>
      <c r="D43" s="9" t="s">
        <v>1</v>
      </c>
      <c r="E43" s="18" t="s">
        <v>175</v>
      </c>
      <c r="F43" s="19">
        <v>349498000</v>
      </c>
      <c r="G43" s="20">
        <v>323791000</v>
      </c>
      <c r="H43" s="21">
        <f t="shared" si="0"/>
        <v>25707000</v>
      </c>
      <c r="I43" s="21">
        <v>349498000</v>
      </c>
      <c r="J43" s="21">
        <v>0</v>
      </c>
      <c r="K43" s="20">
        <v>31638020</v>
      </c>
    </row>
    <row r="44" spans="2:11" ht="24.75" customHeight="1">
      <c r="B44" s="17" t="s">
        <v>67</v>
      </c>
      <c r="C44" s="9" t="s">
        <v>1</v>
      </c>
      <c r="D44" s="9" t="s">
        <v>1</v>
      </c>
      <c r="E44" s="18" t="s">
        <v>176</v>
      </c>
      <c r="F44" s="19">
        <v>353393000</v>
      </c>
      <c r="G44" s="20">
        <v>326576000</v>
      </c>
      <c r="H44" s="21">
        <f t="shared" si="0"/>
        <v>26817000</v>
      </c>
      <c r="I44" s="21">
        <v>353393000</v>
      </c>
      <c r="J44" s="21">
        <v>0</v>
      </c>
      <c r="K44" s="20">
        <v>8258070</v>
      </c>
    </row>
    <row r="45" spans="2:11" ht="24.75" customHeight="1">
      <c r="B45" s="17" t="s">
        <v>68</v>
      </c>
      <c r="C45" s="9" t="s">
        <v>1</v>
      </c>
      <c r="D45" s="9" t="s">
        <v>1</v>
      </c>
      <c r="E45" s="18" t="s">
        <v>177</v>
      </c>
      <c r="F45" s="19">
        <v>364012000</v>
      </c>
      <c r="G45" s="20">
        <v>339717000</v>
      </c>
      <c r="H45" s="21">
        <f t="shared" si="0"/>
        <v>24295000</v>
      </c>
      <c r="I45" s="21">
        <v>364012000</v>
      </c>
      <c r="J45" s="21">
        <v>0</v>
      </c>
      <c r="K45" s="20">
        <v>7501320</v>
      </c>
    </row>
    <row r="46" spans="2:11" ht="24.75" customHeight="1">
      <c r="B46" s="17" t="s">
        <v>69</v>
      </c>
      <c r="C46" s="9" t="s">
        <v>1</v>
      </c>
      <c r="D46" s="9" t="s">
        <v>1</v>
      </c>
      <c r="E46" s="18" t="s">
        <v>178</v>
      </c>
      <c r="F46" s="19">
        <v>340850000</v>
      </c>
      <c r="G46" s="20">
        <v>323546800</v>
      </c>
      <c r="H46" s="21">
        <f t="shared" si="0"/>
        <v>17303200</v>
      </c>
      <c r="I46" s="21">
        <v>340850000</v>
      </c>
      <c r="J46" s="21">
        <v>0</v>
      </c>
      <c r="K46" s="20">
        <v>16065350</v>
      </c>
    </row>
    <row r="47" spans="2:11" ht="24.75" customHeight="1">
      <c r="B47" s="17" t="s">
        <v>70</v>
      </c>
      <c r="C47" s="9" t="s">
        <v>1</v>
      </c>
      <c r="D47" s="9" t="s">
        <v>1</v>
      </c>
      <c r="E47" s="18" t="s">
        <v>179</v>
      </c>
      <c r="F47" s="19">
        <v>302117000</v>
      </c>
      <c r="G47" s="20">
        <v>272401000</v>
      </c>
      <c r="H47" s="21">
        <f t="shared" si="0"/>
        <v>29716000</v>
      </c>
      <c r="I47" s="21">
        <v>302117000</v>
      </c>
      <c r="J47" s="21">
        <v>0</v>
      </c>
      <c r="K47" s="20">
        <v>23232000</v>
      </c>
    </row>
    <row r="48" spans="2:11" ht="24.75" customHeight="1">
      <c r="B48" s="17" t="s">
        <v>71</v>
      </c>
      <c r="C48" s="9" t="s">
        <v>1</v>
      </c>
      <c r="D48" s="9" t="s">
        <v>1</v>
      </c>
      <c r="E48" s="18" t="s">
        <v>180</v>
      </c>
      <c r="F48" s="19">
        <v>108170000</v>
      </c>
      <c r="G48" s="20">
        <v>105514000</v>
      </c>
      <c r="H48" s="21">
        <f t="shared" si="0"/>
        <v>2656000</v>
      </c>
      <c r="I48" s="21">
        <v>108170000</v>
      </c>
      <c r="J48" s="21">
        <v>0</v>
      </c>
      <c r="K48" s="20">
        <v>17305000</v>
      </c>
    </row>
    <row r="49" spans="2:11" ht="24.75" customHeight="1">
      <c r="B49" s="17" t="s">
        <v>72</v>
      </c>
      <c r="C49" s="9" t="s">
        <v>1</v>
      </c>
      <c r="D49" s="9" t="s">
        <v>1</v>
      </c>
      <c r="E49" s="18" t="s">
        <v>181</v>
      </c>
      <c r="F49" s="19">
        <v>115322000</v>
      </c>
      <c r="G49" s="20">
        <v>113071000</v>
      </c>
      <c r="H49" s="21">
        <f t="shared" si="0"/>
        <v>2251000</v>
      </c>
      <c r="I49" s="21">
        <v>115322000</v>
      </c>
      <c r="J49" s="21">
        <v>0</v>
      </c>
      <c r="K49" s="20">
        <v>12049000</v>
      </c>
    </row>
    <row r="50" spans="2:11" ht="24.75" customHeight="1">
      <c r="B50" s="17" t="s">
        <v>73</v>
      </c>
      <c r="C50" s="9" t="s">
        <v>1</v>
      </c>
      <c r="D50" s="9" t="s">
        <v>1</v>
      </c>
      <c r="E50" s="18" t="s">
        <v>182</v>
      </c>
      <c r="F50" s="19">
        <v>228114000</v>
      </c>
      <c r="G50" s="20">
        <v>216550000</v>
      </c>
      <c r="H50" s="21">
        <f t="shared" si="0"/>
        <v>11564000</v>
      </c>
      <c r="I50" s="21">
        <v>228114000</v>
      </c>
      <c r="J50" s="21">
        <v>0</v>
      </c>
      <c r="K50" s="20">
        <v>21457640</v>
      </c>
    </row>
    <row r="51" spans="2:11" ht="24.75" customHeight="1">
      <c r="B51" s="17" t="s">
        <v>74</v>
      </c>
      <c r="C51" s="9" t="s">
        <v>1</v>
      </c>
      <c r="D51" s="9" t="s">
        <v>1</v>
      </c>
      <c r="E51" s="18" t="s">
        <v>183</v>
      </c>
      <c r="F51" s="19">
        <v>394755000</v>
      </c>
      <c r="G51" s="20">
        <v>364593000</v>
      </c>
      <c r="H51" s="21">
        <f aca="true" t="shared" si="1" ref="H51:H82">I51-G51</f>
        <v>30162000</v>
      </c>
      <c r="I51" s="21">
        <v>394755000</v>
      </c>
      <c r="J51" s="21">
        <v>0</v>
      </c>
      <c r="K51" s="20">
        <v>19145670</v>
      </c>
    </row>
    <row r="52" spans="2:11" ht="24.75" customHeight="1">
      <c r="B52" s="17" t="s">
        <v>75</v>
      </c>
      <c r="C52" s="9" t="s">
        <v>1</v>
      </c>
      <c r="D52" s="9" t="s">
        <v>1</v>
      </c>
      <c r="E52" s="18" t="s">
        <v>184</v>
      </c>
      <c r="F52" s="19">
        <v>283519000</v>
      </c>
      <c r="G52" s="20">
        <v>262215000</v>
      </c>
      <c r="H52" s="21">
        <f t="shared" si="1"/>
        <v>21304000</v>
      </c>
      <c r="I52" s="21">
        <v>283519000</v>
      </c>
      <c r="J52" s="21">
        <v>0</v>
      </c>
      <c r="K52" s="20">
        <v>16050460</v>
      </c>
    </row>
    <row r="53" spans="2:11" ht="24.75" customHeight="1">
      <c r="B53" s="17" t="s">
        <v>76</v>
      </c>
      <c r="C53" s="9" t="s">
        <v>1</v>
      </c>
      <c r="D53" s="9" t="s">
        <v>1</v>
      </c>
      <c r="E53" s="18" t="s">
        <v>185</v>
      </c>
      <c r="F53" s="19">
        <v>229382000</v>
      </c>
      <c r="G53" s="20">
        <v>207090000</v>
      </c>
      <c r="H53" s="21">
        <f t="shared" si="1"/>
        <v>22292000</v>
      </c>
      <c r="I53" s="21">
        <v>229382000</v>
      </c>
      <c r="J53" s="21">
        <v>0</v>
      </c>
      <c r="K53" s="20">
        <v>15456700</v>
      </c>
    </row>
    <row r="54" spans="2:11" ht="24.75" customHeight="1">
      <c r="B54" s="17" t="s">
        <v>77</v>
      </c>
      <c r="C54" s="9" t="s">
        <v>1</v>
      </c>
      <c r="D54" s="9" t="s">
        <v>1</v>
      </c>
      <c r="E54" s="18" t="s">
        <v>186</v>
      </c>
      <c r="F54" s="19">
        <v>288432000</v>
      </c>
      <c r="G54" s="20">
        <v>265805000</v>
      </c>
      <c r="H54" s="21">
        <f t="shared" si="1"/>
        <v>22627000</v>
      </c>
      <c r="I54" s="21">
        <v>288432000</v>
      </c>
      <c r="J54" s="21">
        <v>0</v>
      </c>
      <c r="K54" s="20">
        <v>26268470</v>
      </c>
    </row>
    <row r="55" spans="2:11" ht="24.75" customHeight="1">
      <c r="B55" s="17" t="s">
        <v>78</v>
      </c>
      <c r="C55" s="9" t="s">
        <v>1</v>
      </c>
      <c r="D55" s="9" t="s">
        <v>1</v>
      </c>
      <c r="E55" s="18" t="s">
        <v>187</v>
      </c>
      <c r="F55" s="19">
        <v>331771000</v>
      </c>
      <c r="G55" s="20">
        <v>305018000</v>
      </c>
      <c r="H55" s="21">
        <f t="shared" si="1"/>
        <v>26753000</v>
      </c>
      <c r="I55" s="21">
        <v>331771000</v>
      </c>
      <c r="J55" s="21">
        <v>0</v>
      </c>
      <c r="K55" s="20">
        <v>15124300</v>
      </c>
    </row>
    <row r="56" spans="2:11" ht="24.75" customHeight="1">
      <c r="B56" s="17" t="s">
        <v>79</v>
      </c>
      <c r="C56" s="9" t="s">
        <v>1</v>
      </c>
      <c r="D56" s="9" t="s">
        <v>1</v>
      </c>
      <c r="E56" s="18" t="s">
        <v>188</v>
      </c>
      <c r="F56" s="19">
        <v>196168000</v>
      </c>
      <c r="G56" s="20">
        <v>176592000</v>
      </c>
      <c r="H56" s="21">
        <f t="shared" si="1"/>
        <v>19576000</v>
      </c>
      <c r="I56" s="21">
        <v>196168000</v>
      </c>
      <c r="J56" s="21">
        <v>0</v>
      </c>
      <c r="K56" s="20">
        <v>10499340</v>
      </c>
    </row>
    <row r="57" spans="2:11" ht="24.75" customHeight="1">
      <c r="B57" s="17" t="s">
        <v>80</v>
      </c>
      <c r="C57" s="9" t="s">
        <v>1</v>
      </c>
      <c r="D57" s="9" t="s">
        <v>1</v>
      </c>
      <c r="E57" s="18" t="s">
        <v>189</v>
      </c>
      <c r="F57" s="19">
        <v>357684000</v>
      </c>
      <c r="G57" s="20">
        <v>311596000</v>
      </c>
      <c r="H57" s="21">
        <f t="shared" si="1"/>
        <v>46088000</v>
      </c>
      <c r="I57" s="21">
        <v>357684000</v>
      </c>
      <c r="J57" s="21">
        <v>0</v>
      </c>
      <c r="K57" s="20">
        <v>24135340</v>
      </c>
    </row>
    <row r="58" spans="2:11" ht="24.75" customHeight="1">
      <c r="B58" s="17" t="s">
        <v>81</v>
      </c>
      <c r="C58" s="9" t="s">
        <v>1</v>
      </c>
      <c r="D58" s="9" t="s">
        <v>1</v>
      </c>
      <c r="E58" s="18" t="s">
        <v>190</v>
      </c>
      <c r="F58" s="19">
        <v>327284000</v>
      </c>
      <c r="G58" s="20">
        <v>277079000</v>
      </c>
      <c r="H58" s="21">
        <f t="shared" si="1"/>
        <v>50205000</v>
      </c>
      <c r="I58" s="21">
        <v>327284000</v>
      </c>
      <c r="J58" s="21">
        <v>0</v>
      </c>
      <c r="K58" s="20">
        <v>7967480</v>
      </c>
    </row>
    <row r="59" spans="2:11" ht="24.75" customHeight="1">
      <c r="B59" s="17" t="s">
        <v>82</v>
      </c>
      <c r="C59" s="9" t="s">
        <v>1</v>
      </c>
      <c r="D59" s="9" t="s">
        <v>1</v>
      </c>
      <c r="E59" s="18" t="s">
        <v>191</v>
      </c>
      <c r="F59" s="19">
        <v>295271000</v>
      </c>
      <c r="G59" s="20">
        <v>266458000</v>
      </c>
      <c r="H59" s="21">
        <f t="shared" si="1"/>
        <v>28813000</v>
      </c>
      <c r="I59" s="21">
        <v>295271000</v>
      </c>
      <c r="J59" s="21">
        <v>0</v>
      </c>
      <c r="K59" s="20">
        <v>17716850</v>
      </c>
    </row>
    <row r="60" spans="2:11" ht="24.75" customHeight="1">
      <c r="B60" s="17" t="s">
        <v>83</v>
      </c>
      <c r="C60" s="9" t="s">
        <v>1</v>
      </c>
      <c r="D60" s="9" t="s">
        <v>1</v>
      </c>
      <c r="E60" s="18" t="s">
        <v>192</v>
      </c>
      <c r="F60" s="19">
        <v>210820000</v>
      </c>
      <c r="G60" s="20">
        <v>193522000</v>
      </c>
      <c r="H60" s="21">
        <f t="shared" si="1"/>
        <v>17298000</v>
      </c>
      <c r="I60" s="21">
        <v>210820000</v>
      </c>
      <c r="J60" s="21">
        <v>0</v>
      </c>
      <c r="K60" s="20">
        <v>5214170</v>
      </c>
    </row>
    <row r="61" spans="2:11" ht="24.75" customHeight="1">
      <c r="B61" s="17" t="s">
        <v>84</v>
      </c>
      <c r="C61" s="9" t="s">
        <v>1</v>
      </c>
      <c r="D61" s="9" t="s">
        <v>1</v>
      </c>
      <c r="E61" s="18" t="s">
        <v>193</v>
      </c>
      <c r="F61" s="19">
        <v>212841000</v>
      </c>
      <c r="G61" s="20">
        <v>198263000</v>
      </c>
      <c r="H61" s="21">
        <f t="shared" si="1"/>
        <v>14578000</v>
      </c>
      <c r="I61" s="21">
        <v>212841000</v>
      </c>
      <c r="J61" s="21">
        <v>0</v>
      </c>
      <c r="K61" s="20">
        <v>10992930</v>
      </c>
    </row>
    <row r="62" spans="2:11" ht="24.75" customHeight="1">
      <c r="B62" s="17" t="s">
        <v>85</v>
      </c>
      <c r="C62" s="9" t="s">
        <v>1</v>
      </c>
      <c r="D62" s="9" t="s">
        <v>1</v>
      </c>
      <c r="E62" s="18" t="s">
        <v>194</v>
      </c>
      <c r="F62" s="19">
        <v>262052000</v>
      </c>
      <c r="G62" s="20">
        <v>239503000</v>
      </c>
      <c r="H62" s="21">
        <f t="shared" si="1"/>
        <v>22549000</v>
      </c>
      <c r="I62" s="21">
        <v>262052000</v>
      </c>
      <c r="J62" s="21">
        <v>0</v>
      </c>
      <c r="K62" s="20">
        <v>18528630</v>
      </c>
    </row>
    <row r="63" spans="2:11" ht="24.75" customHeight="1">
      <c r="B63" s="17" t="s">
        <v>86</v>
      </c>
      <c r="C63" s="9" t="s">
        <v>1</v>
      </c>
      <c r="D63" s="9" t="s">
        <v>1</v>
      </c>
      <c r="E63" s="18" t="s">
        <v>195</v>
      </c>
      <c r="F63" s="19">
        <v>174341000</v>
      </c>
      <c r="G63" s="20">
        <v>163558000</v>
      </c>
      <c r="H63" s="21">
        <f t="shared" si="1"/>
        <v>10783000</v>
      </c>
      <c r="I63" s="21">
        <v>174341000</v>
      </c>
      <c r="J63" s="21">
        <v>0</v>
      </c>
      <c r="K63" s="20">
        <v>5908030</v>
      </c>
    </row>
    <row r="64" spans="2:11" ht="24.75" customHeight="1">
      <c r="B64" s="17" t="s">
        <v>87</v>
      </c>
      <c r="C64" s="9" t="s">
        <v>1</v>
      </c>
      <c r="D64" s="9" t="s">
        <v>1</v>
      </c>
      <c r="E64" s="18" t="s">
        <v>196</v>
      </c>
      <c r="F64" s="19">
        <v>306694000</v>
      </c>
      <c r="G64" s="20">
        <v>286106000</v>
      </c>
      <c r="H64" s="21">
        <f t="shared" si="1"/>
        <v>20588000</v>
      </c>
      <c r="I64" s="21">
        <v>306694000</v>
      </c>
      <c r="J64" s="21">
        <v>0</v>
      </c>
      <c r="K64" s="20">
        <v>17361490</v>
      </c>
    </row>
    <row r="65" spans="2:11" ht="24.75" customHeight="1">
      <c r="B65" s="17" t="s">
        <v>88</v>
      </c>
      <c r="C65" s="9" t="s">
        <v>1</v>
      </c>
      <c r="D65" s="9" t="s">
        <v>1</v>
      </c>
      <c r="E65" s="18" t="s">
        <v>197</v>
      </c>
      <c r="F65" s="19">
        <v>149179000</v>
      </c>
      <c r="G65" s="20">
        <v>139470000</v>
      </c>
      <c r="H65" s="21">
        <f t="shared" si="1"/>
        <v>9709000</v>
      </c>
      <c r="I65" s="21">
        <v>149179000</v>
      </c>
      <c r="J65" s="21">
        <v>0</v>
      </c>
      <c r="K65" s="20">
        <v>11328500</v>
      </c>
    </row>
    <row r="66" spans="2:11" ht="24.75" customHeight="1">
      <c r="B66" s="17" t="s">
        <v>89</v>
      </c>
      <c r="C66" s="9" t="s">
        <v>1</v>
      </c>
      <c r="D66" s="9" t="s">
        <v>1</v>
      </c>
      <c r="E66" s="18" t="s">
        <v>198</v>
      </c>
      <c r="F66" s="19">
        <v>219535000</v>
      </c>
      <c r="G66" s="20">
        <v>192287000</v>
      </c>
      <c r="H66" s="21">
        <f t="shared" si="1"/>
        <v>27248000</v>
      </c>
      <c r="I66" s="21">
        <v>219535000</v>
      </c>
      <c r="J66" s="21">
        <v>0</v>
      </c>
      <c r="K66" s="20">
        <v>8624610</v>
      </c>
    </row>
    <row r="67" spans="2:11" ht="24.75" customHeight="1">
      <c r="B67" s="17" t="s">
        <v>90</v>
      </c>
      <c r="C67" s="9" t="s">
        <v>1</v>
      </c>
      <c r="D67" s="9" t="s">
        <v>1</v>
      </c>
      <c r="E67" s="18" t="s">
        <v>199</v>
      </c>
      <c r="F67" s="19">
        <v>236542000</v>
      </c>
      <c r="G67" s="20">
        <v>220197000</v>
      </c>
      <c r="H67" s="21">
        <f t="shared" si="1"/>
        <v>16345000</v>
      </c>
      <c r="I67" s="21">
        <v>236542000</v>
      </c>
      <c r="J67" s="21">
        <v>0</v>
      </c>
      <c r="K67" s="20">
        <v>18822570</v>
      </c>
    </row>
    <row r="68" spans="2:11" ht="24.75" customHeight="1">
      <c r="B68" s="17" t="s">
        <v>91</v>
      </c>
      <c r="C68" s="9" t="s">
        <v>1</v>
      </c>
      <c r="D68" s="9" t="s">
        <v>1</v>
      </c>
      <c r="E68" s="18" t="s">
        <v>200</v>
      </c>
      <c r="F68" s="19">
        <v>237782000</v>
      </c>
      <c r="G68" s="20">
        <v>219403000</v>
      </c>
      <c r="H68" s="21">
        <f t="shared" si="1"/>
        <v>18379000</v>
      </c>
      <c r="I68" s="21">
        <v>237782000</v>
      </c>
      <c r="J68" s="21">
        <v>0</v>
      </c>
      <c r="K68" s="20">
        <v>6383150</v>
      </c>
    </row>
    <row r="69" spans="2:11" ht="24.75" customHeight="1">
      <c r="B69" s="17" t="s">
        <v>92</v>
      </c>
      <c r="C69" s="9" t="s">
        <v>1</v>
      </c>
      <c r="D69" s="9" t="s">
        <v>1</v>
      </c>
      <c r="E69" s="18" t="s">
        <v>201</v>
      </c>
      <c r="F69" s="19">
        <v>234578000</v>
      </c>
      <c r="G69" s="20">
        <v>218838000</v>
      </c>
      <c r="H69" s="21">
        <f t="shared" si="1"/>
        <v>15740000</v>
      </c>
      <c r="I69" s="21">
        <v>234578000</v>
      </c>
      <c r="J69" s="21">
        <v>0</v>
      </c>
      <c r="K69" s="20">
        <v>8315570</v>
      </c>
    </row>
    <row r="70" spans="2:11" ht="24.75" customHeight="1">
      <c r="B70" s="17" t="s">
        <v>93</v>
      </c>
      <c r="C70" s="9" t="s">
        <v>1</v>
      </c>
      <c r="D70" s="9" t="s">
        <v>1</v>
      </c>
      <c r="E70" s="18" t="s">
        <v>202</v>
      </c>
      <c r="F70" s="19">
        <v>223945000</v>
      </c>
      <c r="G70" s="20">
        <v>208597000</v>
      </c>
      <c r="H70" s="21">
        <f t="shared" si="1"/>
        <v>15348000</v>
      </c>
      <c r="I70" s="21">
        <v>223945000</v>
      </c>
      <c r="J70" s="21">
        <v>0</v>
      </c>
      <c r="K70" s="20">
        <v>9967850</v>
      </c>
    </row>
    <row r="71" spans="2:11" ht="24.75" customHeight="1">
      <c r="B71" s="17" t="s">
        <v>94</v>
      </c>
      <c r="C71" s="9" t="s">
        <v>1</v>
      </c>
      <c r="D71" s="9" t="s">
        <v>1</v>
      </c>
      <c r="E71" s="18" t="s">
        <v>203</v>
      </c>
      <c r="F71" s="19">
        <v>343386000</v>
      </c>
      <c r="G71" s="20">
        <v>316838000</v>
      </c>
      <c r="H71" s="21">
        <f t="shared" si="1"/>
        <v>26548000</v>
      </c>
      <c r="I71" s="21">
        <v>343386000</v>
      </c>
      <c r="J71" s="21">
        <v>0</v>
      </c>
      <c r="K71" s="20">
        <v>4112330</v>
      </c>
    </row>
    <row r="72" spans="2:11" ht="24.75" customHeight="1">
      <c r="B72" s="17" t="s">
        <v>95</v>
      </c>
      <c r="C72" s="9" t="s">
        <v>1</v>
      </c>
      <c r="D72" s="9" t="s">
        <v>1</v>
      </c>
      <c r="E72" s="18" t="s">
        <v>204</v>
      </c>
      <c r="F72" s="19">
        <v>79040000</v>
      </c>
      <c r="G72" s="20">
        <v>68926000</v>
      </c>
      <c r="H72" s="21">
        <f t="shared" si="1"/>
        <v>10114000</v>
      </c>
      <c r="I72" s="21">
        <v>79040000</v>
      </c>
      <c r="J72" s="21">
        <v>0</v>
      </c>
      <c r="K72" s="20">
        <v>22245780</v>
      </c>
    </row>
    <row r="73" spans="2:11" ht="24.75" customHeight="1">
      <c r="B73" s="17" t="s">
        <v>96</v>
      </c>
      <c r="C73" s="9" t="s">
        <v>1</v>
      </c>
      <c r="D73" s="9" t="s">
        <v>1</v>
      </c>
      <c r="E73" s="18" t="s">
        <v>205</v>
      </c>
      <c r="F73" s="19">
        <v>130373000</v>
      </c>
      <c r="G73" s="20">
        <v>123033000</v>
      </c>
      <c r="H73" s="21">
        <f t="shared" si="1"/>
        <v>7340000</v>
      </c>
      <c r="I73" s="21">
        <v>130373000</v>
      </c>
      <c r="J73" s="21">
        <v>0</v>
      </c>
      <c r="K73" s="20">
        <v>7118520</v>
      </c>
    </row>
    <row r="74" spans="2:11" ht="24.75" customHeight="1">
      <c r="B74" s="17" t="s">
        <v>97</v>
      </c>
      <c r="C74" s="9" t="s">
        <v>1</v>
      </c>
      <c r="D74" s="9" t="s">
        <v>1</v>
      </c>
      <c r="E74" s="18" t="s">
        <v>206</v>
      </c>
      <c r="F74" s="19">
        <v>130465000</v>
      </c>
      <c r="G74" s="20">
        <v>124480000</v>
      </c>
      <c r="H74" s="21">
        <f t="shared" si="1"/>
        <v>5985000</v>
      </c>
      <c r="I74" s="21">
        <v>130465000</v>
      </c>
      <c r="J74" s="21">
        <v>0</v>
      </c>
      <c r="K74" s="20">
        <v>15493290</v>
      </c>
    </row>
    <row r="75" spans="2:11" ht="24.75" customHeight="1">
      <c r="B75" s="17" t="s">
        <v>98</v>
      </c>
      <c r="C75" s="9" t="s">
        <v>1</v>
      </c>
      <c r="D75" s="9" t="s">
        <v>1</v>
      </c>
      <c r="E75" s="18" t="s">
        <v>207</v>
      </c>
      <c r="F75" s="19">
        <v>183775000</v>
      </c>
      <c r="G75" s="20">
        <v>178379000</v>
      </c>
      <c r="H75" s="21">
        <f t="shared" si="1"/>
        <v>5396000</v>
      </c>
      <c r="I75" s="21">
        <v>183775000</v>
      </c>
      <c r="J75" s="21">
        <v>0</v>
      </c>
      <c r="K75" s="20">
        <v>19594620</v>
      </c>
    </row>
    <row r="76" spans="2:11" ht="24.75" customHeight="1">
      <c r="B76" s="17" t="s">
        <v>99</v>
      </c>
      <c r="C76" s="9" t="s">
        <v>1</v>
      </c>
      <c r="D76" s="9" t="s">
        <v>1</v>
      </c>
      <c r="E76" s="18" t="s">
        <v>208</v>
      </c>
      <c r="F76" s="19">
        <v>136276000</v>
      </c>
      <c r="G76" s="20">
        <v>128946000</v>
      </c>
      <c r="H76" s="21">
        <f t="shared" si="1"/>
        <v>7330000</v>
      </c>
      <c r="I76" s="21">
        <v>136276000</v>
      </c>
      <c r="J76" s="21">
        <v>0</v>
      </c>
      <c r="K76" s="20">
        <v>11403310</v>
      </c>
    </row>
    <row r="77" spans="2:11" ht="24.75" customHeight="1">
      <c r="B77" s="17" t="s">
        <v>100</v>
      </c>
      <c r="C77" s="9" t="s">
        <v>1</v>
      </c>
      <c r="D77" s="9" t="s">
        <v>1</v>
      </c>
      <c r="E77" s="18" t="s">
        <v>209</v>
      </c>
      <c r="F77" s="19">
        <v>121500000</v>
      </c>
      <c r="G77" s="20">
        <v>112550000</v>
      </c>
      <c r="H77" s="21">
        <f t="shared" si="1"/>
        <v>8950000</v>
      </c>
      <c r="I77" s="21">
        <v>121500000</v>
      </c>
      <c r="J77" s="21">
        <v>0</v>
      </c>
      <c r="K77" s="20">
        <v>14112420</v>
      </c>
    </row>
    <row r="78" spans="2:11" ht="24.75" customHeight="1">
      <c r="B78" s="17" t="s">
        <v>101</v>
      </c>
      <c r="C78" s="9" t="s">
        <v>1</v>
      </c>
      <c r="D78" s="9" t="s">
        <v>1</v>
      </c>
      <c r="E78" s="18" t="s">
        <v>210</v>
      </c>
      <c r="F78" s="19">
        <v>158977000</v>
      </c>
      <c r="G78" s="20">
        <v>148234000</v>
      </c>
      <c r="H78" s="21">
        <f t="shared" si="1"/>
        <v>10743000</v>
      </c>
      <c r="I78" s="21">
        <v>158977000</v>
      </c>
      <c r="J78" s="21">
        <v>0</v>
      </c>
      <c r="K78" s="20">
        <v>17362000</v>
      </c>
    </row>
    <row r="79" spans="2:11" ht="24.75" customHeight="1">
      <c r="B79" s="17" t="s">
        <v>102</v>
      </c>
      <c r="C79" s="9" t="s">
        <v>1</v>
      </c>
      <c r="D79" s="9" t="s">
        <v>1</v>
      </c>
      <c r="E79" s="18" t="s">
        <v>211</v>
      </c>
      <c r="F79" s="19">
        <v>174932000</v>
      </c>
      <c r="G79" s="20">
        <v>163694000</v>
      </c>
      <c r="H79" s="21">
        <f t="shared" si="1"/>
        <v>11238000</v>
      </c>
      <c r="I79" s="21">
        <v>174932000</v>
      </c>
      <c r="J79" s="21">
        <v>0</v>
      </c>
      <c r="K79" s="20">
        <v>7732680</v>
      </c>
    </row>
    <row r="80" spans="2:11" ht="24.75" customHeight="1">
      <c r="B80" s="17" t="s">
        <v>103</v>
      </c>
      <c r="C80" s="9" t="s">
        <v>1</v>
      </c>
      <c r="D80" s="9" t="s">
        <v>1</v>
      </c>
      <c r="E80" s="18" t="s">
        <v>212</v>
      </c>
      <c r="F80" s="19">
        <v>141683000</v>
      </c>
      <c r="G80" s="20">
        <v>133940000</v>
      </c>
      <c r="H80" s="21">
        <f t="shared" si="1"/>
        <v>7743000</v>
      </c>
      <c r="I80" s="21">
        <v>141683000</v>
      </c>
      <c r="J80" s="21">
        <v>0</v>
      </c>
      <c r="K80" s="20">
        <v>12360270</v>
      </c>
    </row>
    <row r="81" spans="2:11" ht="24.75" customHeight="1">
      <c r="B81" s="17" t="s">
        <v>104</v>
      </c>
      <c r="C81" s="9" t="s">
        <v>1</v>
      </c>
      <c r="D81" s="9" t="s">
        <v>1</v>
      </c>
      <c r="E81" s="18" t="s">
        <v>213</v>
      </c>
      <c r="F81" s="19">
        <v>124325000</v>
      </c>
      <c r="G81" s="20">
        <v>118594000</v>
      </c>
      <c r="H81" s="21">
        <f t="shared" si="1"/>
        <v>5731000</v>
      </c>
      <c r="I81" s="21">
        <v>124325000</v>
      </c>
      <c r="J81" s="21">
        <v>0</v>
      </c>
      <c r="K81" s="20">
        <v>9016420</v>
      </c>
    </row>
    <row r="82" spans="2:11" ht="24.75" customHeight="1">
      <c r="B82" s="17" t="s">
        <v>105</v>
      </c>
      <c r="C82" s="9" t="s">
        <v>1</v>
      </c>
      <c r="D82" s="9" t="s">
        <v>1</v>
      </c>
      <c r="E82" s="18" t="s">
        <v>214</v>
      </c>
      <c r="F82" s="19">
        <v>145547000</v>
      </c>
      <c r="G82" s="20">
        <v>136184000</v>
      </c>
      <c r="H82" s="21">
        <f t="shared" si="1"/>
        <v>9363000</v>
      </c>
      <c r="I82" s="21">
        <v>145547000</v>
      </c>
      <c r="J82" s="21">
        <v>0</v>
      </c>
      <c r="K82" s="20">
        <v>10613490</v>
      </c>
    </row>
    <row r="83" spans="2:11" ht="24.75" customHeight="1">
      <c r="B83" s="17" t="s">
        <v>106</v>
      </c>
      <c r="C83" s="9" t="s">
        <v>1</v>
      </c>
      <c r="D83" s="9" t="s">
        <v>1</v>
      </c>
      <c r="E83" s="18" t="s">
        <v>215</v>
      </c>
      <c r="F83" s="19">
        <v>129562000</v>
      </c>
      <c r="G83" s="20">
        <v>124224000</v>
      </c>
      <c r="H83" s="21">
        <f aca="true" t="shared" si="2" ref="H83:H114">I83-G83</f>
        <v>5338000</v>
      </c>
      <c r="I83" s="21">
        <v>129562000</v>
      </c>
      <c r="J83" s="21">
        <v>0</v>
      </c>
      <c r="K83" s="20">
        <v>7201500</v>
      </c>
    </row>
    <row r="84" spans="2:11" ht="24.75" customHeight="1">
      <c r="B84" s="17" t="s">
        <v>107</v>
      </c>
      <c r="C84" s="9" t="s">
        <v>1</v>
      </c>
      <c r="D84" s="9" t="s">
        <v>1</v>
      </c>
      <c r="E84" s="18" t="s">
        <v>216</v>
      </c>
      <c r="F84" s="19">
        <v>157741000</v>
      </c>
      <c r="G84" s="20">
        <v>151745000</v>
      </c>
      <c r="H84" s="21">
        <f t="shared" si="2"/>
        <v>5996000</v>
      </c>
      <c r="I84" s="21">
        <v>157741000</v>
      </c>
      <c r="J84" s="21">
        <v>0</v>
      </c>
      <c r="K84" s="20">
        <v>11276080</v>
      </c>
    </row>
    <row r="85" spans="2:11" ht="24.75" customHeight="1">
      <c r="B85" s="17" t="s">
        <v>108</v>
      </c>
      <c r="C85" s="9" t="s">
        <v>1</v>
      </c>
      <c r="D85" s="9" t="s">
        <v>1</v>
      </c>
      <c r="E85" s="18" t="s">
        <v>217</v>
      </c>
      <c r="F85" s="19">
        <v>145969000</v>
      </c>
      <c r="G85" s="20">
        <v>139565000</v>
      </c>
      <c r="H85" s="21">
        <f t="shared" si="2"/>
        <v>6404000</v>
      </c>
      <c r="I85" s="21">
        <v>145969000</v>
      </c>
      <c r="J85" s="21">
        <v>0</v>
      </c>
      <c r="K85" s="20">
        <v>10500410</v>
      </c>
    </row>
    <row r="86" spans="2:11" ht="24.75" customHeight="1">
      <c r="B86" s="17" t="s">
        <v>109</v>
      </c>
      <c r="C86" s="9" t="s">
        <v>1</v>
      </c>
      <c r="D86" s="9" t="s">
        <v>1</v>
      </c>
      <c r="E86" s="18" t="s">
        <v>218</v>
      </c>
      <c r="F86" s="19">
        <v>121769000</v>
      </c>
      <c r="G86" s="20">
        <v>114968000</v>
      </c>
      <c r="H86" s="21">
        <f t="shared" si="2"/>
        <v>6801000</v>
      </c>
      <c r="I86" s="21">
        <v>121769000</v>
      </c>
      <c r="J86" s="21">
        <v>0</v>
      </c>
      <c r="K86" s="20">
        <v>9695210</v>
      </c>
    </row>
    <row r="87" spans="2:11" ht="24.75" customHeight="1">
      <c r="B87" s="17" t="s">
        <v>110</v>
      </c>
      <c r="C87" s="9" t="s">
        <v>1</v>
      </c>
      <c r="D87" s="9" t="s">
        <v>1</v>
      </c>
      <c r="E87" s="18" t="s">
        <v>219</v>
      </c>
      <c r="F87" s="19">
        <v>86685000</v>
      </c>
      <c r="G87" s="20">
        <v>81749000</v>
      </c>
      <c r="H87" s="21">
        <f t="shared" si="2"/>
        <v>4936000</v>
      </c>
      <c r="I87" s="21">
        <v>86685000</v>
      </c>
      <c r="J87" s="21">
        <v>0</v>
      </c>
      <c r="K87" s="20">
        <v>9843430</v>
      </c>
    </row>
    <row r="88" spans="2:11" ht="24.75" customHeight="1">
      <c r="B88" s="17" t="s">
        <v>111</v>
      </c>
      <c r="C88" s="9" t="s">
        <v>1</v>
      </c>
      <c r="D88" s="9" t="s">
        <v>1</v>
      </c>
      <c r="E88" s="18" t="s">
        <v>220</v>
      </c>
      <c r="F88" s="19">
        <v>85052000</v>
      </c>
      <c r="G88" s="20">
        <v>80813000</v>
      </c>
      <c r="H88" s="21">
        <f t="shared" si="2"/>
        <v>4239000</v>
      </c>
      <c r="I88" s="21">
        <v>85052000</v>
      </c>
      <c r="J88" s="21">
        <v>0</v>
      </c>
      <c r="K88" s="20">
        <v>7389630</v>
      </c>
    </row>
    <row r="89" spans="2:11" ht="24.75" customHeight="1">
      <c r="B89" s="17" t="s">
        <v>112</v>
      </c>
      <c r="C89" s="9" t="s">
        <v>1</v>
      </c>
      <c r="D89" s="9" t="s">
        <v>1</v>
      </c>
      <c r="E89" s="18" t="s">
        <v>221</v>
      </c>
      <c r="F89" s="19">
        <v>90078000</v>
      </c>
      <c r="G89" s="20">
        <v>86408000</v>
      </c>
      <c r="H89" s="21">
        <f t="shared" si="2"/>
        <v>3670000</v>
      </c>
      <c r="I89" s="21">
        <v>90078000</v>
      </c>
      <c r="J89" s="21">
        <v>0</v>
      </c>
      <c r="K89" s="20">
        <v>7909510</v>
      </c>
    </row>
    <row r="90" spans="2:11" ht="24.75" customHeight="1">
      <c r="B90" s="17" t="s">
        <v>113</v>
      </c>
      <c r="C90" s="9" t="s">
        <v>1</v>
      </c>
      <c r="D90" s="9" t="s">
        <v>1</v>
      </c>
      <c r="E90" s="18" t="s">
        <v>222</v>
      </c>
      <c r="F90" s="19">
        <v>78841000</v>
      </c>
      <c r="G90" s="20">
        <v>76066000</v>
      </c>
      <c r="H90" s="21">
        <f t="shared" si="2"/>
        <v>2775000</v>
      </c>
      <c r="I90" s="21">
        <v>78841000</v>
      </c>
      <c r="J90" s="21">
        <v>0</v>
      </c>
      <c r="K90" s="20">
        <v>8933820</v>
      </c>
    </row>
    <row r="91" spans="2:11" ht="24.75" customHeight="1">
      <c r="B91" s="17" t="s">
        <v>114</v>
      </c>
      <c r="C91" s="9" t="s">
        <v>1</v>
      </c>
      <c r="D91" s="9" t="s">
        <v>1</v>
      </c>
      <c r="E91" s="18" t="s">
        <v>223</v>
      </c>
      <c r="F91" s="19">
        <v>87875000</v>
      </c>
      <c r="G91" s="20">
        <v>85357000</v>
      </c>
      <c r="H91" s="21">
        <f t="shared" si="2"/>
        <v>2518000</v>
      </c>
      <c r="I91" s="21">
        <v>87875000</v>
      </c>
      <c r="J91" s="21">
        <v>0</v>
      </c>
      <c r="K91" s="20">
        <v>700270</v>
      </c>
    </row>
    <row r="92" spans="2:11" ht="24.75" customHeight="1">
      <c r="B92" s="17" t="s">
        <v>115</v>
      </c>
      <c r="C92" s="9" t="s">
        <v>1</v>
      </c>
      <c r="D92" s="9" t="s">
        <v>1</v>
      </c>
      <c r="E92" s="18" t="s">
        <v>224</v>
      </c>
      <c r="F92" s="19">
        <v>106083000</v>
      </c>
      <c r="G92" s="20">
        <v>101121000</v>
      </c>
      <c r="H92" s="21">
        <f t="shared" si="2"/>
        <v>4962000</v>
      </c>
      <c r="I92" s="21">
        <v>106083000</v>
      </c>
      <c r="J92" s="21">
        <v>0</v>
      </c>
      <c r="K92" s="20">
        <v>6631040</v>
      </c>
    </row>
    <row r="93" spans="2:11" ht="24.75" customHeight="1">
      <c r="B93" s="17" t="s">
        <v>116</v>
      </c>
      <c r="C93" s="9" t="s">
        <v>1</v>
      </c>
      <c r="D93" s="9" t="s">
        <v>1</v>
      </c>
      <c r="E93" s="18" t="s">
        <v>225</v>
      </c>
      <c r="F93" s="19">
        <v>172988000</v>
      </c>
      <c r="G93" s="20">
        <v>161641000</v>
      </c>
      <c r="H93" s="21">
        <f t="shared" si="2"/>
        <v>11347000</v>
      </c>
      <c r="I93" s="21">
        <v>172988000</v>
      </c>
      <c r="J93" s="21">
        <v>0</v>
      </c>
      <c r="K93" s="20">
        <v>16574930</v>
      </c>
    </row>
    <row r="94" spans="2:11" ht="24.75" customHeight="1">
      <c r="B94" s="17" t="s">
        <v>117</v>
      </c>
      <c r="C94" s="9" t="s">
        <v>1</v>
      </c>
      <c r="D94" s="9" t="s">
        <v>1</v>
      </c>
      <c r="E94" s="18" t="s">
        <v>226</v>
      </c>
      <c r="F94" s="19">
        <v>74342000</v>
      </c>
      <c r="G94" s="20">
        <v>70562000</v>
      </c>
      <c r="H94" s="21">
        <f t="shared" si="2"/>
        <v>3780000</v>
      </c>
      <c r="I94" s="21">
        <v>74342000</v>
      </c>
      <c r="J94" s="21">
        <v>0</v>
      </c>
      <c r="K94" s="20">
        <v>15816520</v>
      </c>
    </row>
    <row r="95" spans="2:11" ht="24.75" customHeight="1">
      <c r="B95" s="17" t="s">
        <v>118</v>
      </c>
      <c r="C95" s="9" t="s">
        <v>1</v>
      </c>
      <c r="D95" s="9" t="s">
        <v>1</v>
      </c>
      <c r="E95" s="18" t="s">
        <v>227</v>
      </c>
      <c r="F95" s="19">
        <v>107698000</v>
      </c>
      <c r="G95" s="20">
        <v>102824500</v>
      </c>
      <c r="H95" s="21">
        <f t="shared" si="2"/>
        <v>4873500</v>
      </c>
      <c r="I95" s="21">
        <v>107698000</v>
      </c>
      <c r="J95" s="21">
        <v>0</v>
      </c>
      <c r="K95" s="20">
        <v>6256080</v>
      </c>
    </row>
    <row r="96" spans="2:11" ht="24.75" customHeight="1">
      <c r="B96" s="17" t="s">
        <v>119</v>
      </c>
      <c r="C96" s="9" t="s">
        <v>1</v>
      </c>
      <c r="D96" s="9" t="s">
        <v>1</v>
      </c>
      <c r="E96" s="18" t="s">
        <v>228</v>
      </c>
      <c r="F96" s="19">
        <v>88464000</v>
      </c>
      <c r="G96" s="20">
        <v>85126000</v>
      </c>
      <c r="H96" s="21">
        <f t="shared" si="2"/>
        <v>3338000</v>
      </c>
      <c r="I96" s="21">
        <v>88464000</v>
      </c>
      <c r="J96" s="21">
        <v>0</v>
      </c>
      <c r="K96" s="20">
        <v>11195000</v>
      </c>
    </row>
    <row r="97" spans="2:11" ht="24.75" customHeight="1">
      <c r="B97" s="17" t="s">
        <v>120</v>
      </c>
      <c r="C97" s="9" t="s">
        <v>1</v>
      </c>
      <c r="D97" s="9" t="s">
        <v>1</v>
      </c>
      <c r="E97" s="18" t="s">
        <v>229</v>
      </c>
      <c r="F97" s="19">
        <v>97351000</v>
      </c>
      <c r="G97" s="20">
        <v>92122000</v>
      </c>
      <c r="H97" s="21">
        <f t="shared" si="2"/>
        <v>5229000</v>
      </c>
      <c r="I97" s="21">
        <v>97351000</v>
      </c>
      <c r="J97" s="21">
        <v>0</v>
      </c>
      <c r="K97" s="20">
        <v>6251150</v>
      </c>
    </row>
    <row r="98" spans="2:11" ht="24.75" customHeight="1">
      <c r="B98" s="17" t="s">
        <v>121</v>
      </c>
      <c r="C98" s="9" t="s">
        <v>1</v>
      </c>
      <c r="D98" s="9" t="s">
        <v>1</v>
      </c>
      <c r="E98" s="18" t="s">
        <v>230</v>
      </c>
      <c r="F98" s="19">
        <v>95338000</v>
      </c>
      <c r="G98" s="20">
        <v>93334000</v>
      </c>
      <c r="H98" s="21">
        <f t="shared" si="2"/>
        <v>2004000</v>
      </c>
      <c r="I98" s="21">
        <v>95338000</v>
      </c>
      <c r="J98" s="21">
        <v>0</v>
      </c>
      <c r="K98" s="20">
        <v>5542380</v>
      </c>
    </row>
    <row r="99" spans="2:11" ht="24.75" customHeight="1">
      <c r="B99" s="17" t="s">
        <v>122</v>
      </c>
      <c r="C99" s="9" t="s">
        <v>1</v>
      </c>
      <c r="D99" s="9" t="s">
        <v>1</v>
      </c>
      <c r="E99" s="18" t="s">
        <v>231</v>
      </c>
      <c r="F99" s="19">
        <v>109278000</v>
      </c>
      <c r="G99" s="20">
        <v>101654000</v>
      </c>
      <c r="H99" s="21">
        <f t="shared" si="2"/>
        <v>7624000</v>
      </c>
      <c r="I99" s="21">
        <v>109278000</v>
      </c>
      <c r="J99" s="21">
        <v>0</v>
      </c>
      <c r="K99" s="20">
        <v>6080390</v>
      </c>
    </row>
    <row r="100" spans="2:11" ht="24.75" customHeight="1">
      <c r="B100" s="17" t="s">
        <v>123</v>
      </c>
      <c r="C100" s="9" t="s">
        <v>1</v>
      </c>
      <c r="D100" s="9" t="s">
        <v>1</v>
      </c>
      <c r="E100" s="18" t="s">
        <v>232</v>
      </c>
      <c r="F100" s="19">
        <v>86934000</v>
      </c>
      <c r="G100" s="20">
        <v>83077000</v>
      </c>
      <c r="H100" s="21">
        <f t="shared" si="2"/>
        <v>3857000</v>
      </c>
      <c r="I100" s="21">
        <v>86934000</v>
      </c>
      <c r="J100" s="21">
        <v>0</v>
      </c>
      <c r="K100" s="20">
        <v>17019080</v>
      </c>
    </row>
    <row r="101" spans="2:11" ht="24.75" customHeight="1">
      <c r="B101" s="17" t="s">
        <v>124</v>
      </c>
      <c r="C101" s="9" t="s">
        <v>1</v>
      </c>
      <c r="D101" s="9" t="s">
        <v>1</v>
      </c>
      <c r="E101" s="18" t="s">
        <v>233</v>
      </c>
      <c r="F101" s="19">
        <v>109216000</v>
      </c>
      <c r="G101" s="20">
        <v>106659000</v>
      </c>
      <c r="H101" s="21">
        <f t="shared" si="2"/>
        <v>2557000</v>
      </c>
      <c r="I101" s="21">
        <v>109216000</v>
      </c>
      <c r="J101" s="21">
        <v>0</v>
      </c>
      <c r="K101" s="20">
        <v>8348710</v>
      </c>
    </row>
    <row r="102" spans="2:11" ht="24.75" customHeight="1">
      <c r="B102" s="17" t="s">
        <v>125</v>
      </c>
      <c r="C102" s="9" t="s">
        <v>1</v>
      </c>
      <c r="D102" s="9" t="s">
        <v>1</v>
      </c>
      <c r="E102" s="18" t="s">
        <v>234</v>
      </c>
      <c r="F102" s="19">
        <v>90756000</v>
      </c>
      <c r="G102" s="20">
        <v>88000000</v>
      </c>
      <c r="H102" s="21">
        <f t="shared" si="2"/>
        <v>2756000</v>
      </c>
      <c r="I102" s="21">
        <v>90756000</v>
      </c>
      <c r="J102" s="21">
        <v>0</v>
      </c>
      <c r="K102" s="20">
        <v>9616200</v>
      </c>
    </row>
    <row r="103" spans="2:11" ht="24.75" customHeight="1">
      <c r="B103" s="17" t="s">
        <v>126</v>
      </c>
      <c r="C103" s="9" t="s">
        <v>1</v>
      </c>
      <c r="D103" s="9" t="s">
        <v>1</v>
      </c>
      <c r="E103" s="18" t="s">
        <v>235</v>
      </c>
      <c r="F103" s="19">
        <v>99510000</v>
      </c>
      <c r="G103" s="20">
        <v>97622000</v>
      </c>
      <c r="H103" s="21">
        <f t="shared" si="2"/>
        <v>1888000</v>
      </c>
      <c r="I103" s="21">
        <v>99510000</v>
      </c>
      <c r="J103" s="21">
        <v>0</v>
      </c>
      <c r="K103" s="20">
        <v>11528000</v>
      </c>
    </row>
    <row r="104" spans="2:11" ht="24.75" customHeight="1">
      <c r="B104" s="17" t="s">
        <v>127</v>
      </c>
      <c r="C104" s="9" t="s">
        <v>1</v>
      </c>
      <c r="D104" s="9" t="s">
        <v>1</v>
      </c>
      <c r="E104" s="18" t="s">
        <v>236</v>
      </c>
      <c r="F104" s="19">
        <v>92172000</v>
      </c>
      <c r="G104" s="20">
        <v>89707000</v>
      </c>
      <c r="H104" s="21">
        <f t="shared" si="2"/>
        <v>2465000</v>
      </c>
      <c r="I104" s="21">
        <v>92172000</v>
      </c>
      <c r="J104" s="21">
        <v>0</v>
      </c>
      <c r="K104" s="20">
        <v>1036500</v>
      </c>
    </row>
    <row r="105" spans="2:11" ht="24.75" customHeight="1">
      <c r="B105" s="17" t="s">
        <v>128</v>
      </c>
      <c r="C105" s="9" t="s">
        <v>1</v>
      </c>
      <c r="D105" s="9" t="s">
        <v>1</v>
      </c>
      <c r="E105" s="18" t="s">
        <v>237</v>
      </c>
      <c r="F105" s="19">
        <v>74070000</v>
      </c>
      <c r="G105" s="20">
        <v>72121000</v>
      </c>
      <c r="H105" s="21">
        <f t="shared" si="2"/>
        <v>1949000</v>
      </c>
      <c r="I105" s="21">
        <v>74070000</v>
      </c>
      <c r="J105" s="21">
        <v>0</v>
      </c>
      <c r="K105" s="20">
        <v>5536150</v>
      </c>
    </row>
    <row r="106" spans="2:11" ht="24.75" customHeight="1">
      <c r="B106" s="17" t="s">
        <v>129</v>
      </c>
      <c r="C106" s="9" t="s">
        <v>1</v>
      </c>
      <c r="D106" s="9" t="s">
        <v>1</v>
      </c>
      <c r="E106" s="18" t="s">
        <v>238</v>
      </c>
      <c r="F106" s="19">
        <v>93119000</v>
      </c>
      <c r="G106" s="20">
        <v>89531000</v>
      </c>
      <c r="H106" s="21">
        <f t="shared" si="2"/>
        <v>3588000</v>
      </c>
      <c r="I106" s="21">
        <v>93119000</v>
      </c>
      <c r="J106" s="21">
        <v>0</v>
      </c>
      <c r="K106" s="20">
        <v>10122210</v>
      </c>
    </row>
    <row r="107" spans="2:11" ht="24.75" customHeight="1">
      <c r="B107" s="17" t="s">
        <v>130</v>
      </c>
      <c r="C107" s="9" t="s">
        <v>1</v>
      </c>
      <c r="D107" s="9" t="s">
        <v>1</v>
      </c>
      <c r="E107" s="18" t="s">
        <v>239</v>
      </c>
      <c r="F107" s="19">
        <v>82896000</v>
      </c>
      <c r="G107" s="20">
        <v>79773000</v>
      </c>
      <c r="H107" s="21">
        <f t="shared" si="2"/>
        <v>3123000</v>
      </c>
      <c r="I107" s="21">
        <v>82896000</v>
      </c>
      <c r="J107" s="21">
        <v>0</v>
      </c>
      <c r="K107" s="20">
        <v>5322370</v>
      </c>
    </row>
    <row r="108" spans="2:11" ht="24.75" customHeight="1">
      <c r="B108" s="17" t="s">
        <v>131</v>
      </c>
      <c r="C108" s="9" t="s">
        <v>1</v>
      </c>
      <c r="D108" s="9" t="s">
        <v>1</v>
      </c>
      <c r="E108" s="18" t="s">
        <v>240</v>
      </c>
      <c r="F108" s="19">
        <v>111781000</v>
      </c>
      <c r="G108" s="20">
        <v>105874000</v>
      </c>
      <c r="H108" s="21">
        <f t="shared" si="2"/>
        <v>5907000</v>
      </c>
      <c r="I108" s="21">
        <v>111781000</v>
      </c>
      <c r="J108" s="21">
        <v>0</v>
      </c>
      <c r="K108" s="20">
        <v>12070270</v>
      </c>
    </row>
    <row r="109" spans="2:11" ht="24.75" customHeight="1">
      <c r="B109" s="17" t="s">
        <v>132</v>
      </c>
      <c r="C109" s="9" t="s">
        <v>1</v>
      </c>
      <c r="D109" s="9" t="s">
        <v>1</v>
      </c>
      <c r="E109" s="18" t="s">
        <v>241</v>
      </c>
      <c r="F109" s="19">
        <v>56862000</v>
      </c>
      <c r="G109" s="20">
        <v>55870000</v>
      </c>
      <c r="H109" s="21">
        <f t="shared" si="2"/>
        <v>992000</v>
      </c>
      <c r="I109" s="21">
        <v>56862000</v>
      </c>
      <c r="J109" s="21">
        <v>0</v>
      </c>
      <c r="K109" s="20">
        <v>30828440</v>
      </c>
    </row>
    <row r="110" spans="2:11" ht="24.75" customHeight="1">
      <c r="B110" s="17" t="s">
        <v>133</v>
      </c>
      <c r="C110" s="9" t="s">
        <v>1</v>
      </c>
      <c r="D110" s="9" t="s">
        <v>1</v>
      </c>
      <c r="E110" s="18" t="s">
        <v>242</v>
      </c>
      <c r="F110" s="19">
        <v>67387000</v>
      </c>
      <c r="G110" s="20">
        <v>65840000</v>
      </c>
      <c r="H110" s="21">
        <f t="shared" si="2"/>
        <v>1547000</v>
      </c>
      <c r="I110" s="21">
        <v>67387000</v>
      </c>
      <c r="J110" s="21">
        <v>0</v>
      </c>
      <c r="K110" s="20">
        <v>11736610</v>
      </c>
    </row>
    <row r="111" spans="2:11" ht="24.75" customHeight="1">
      <c r="B111" s="17" t="s">
        <v>134</v>
      </c>
      <c r="C111" s="9" t="s">
        <v>1</v>
      </c>
      <c r="D111" s="9" t="s">
        <v>1</v>
      </c>
      <c r="E111" s="18" t="s">
        <v>243</v>
      </c>
      <c r="F111" s="19">
        <v>71248000</v>
      </c>
      <c r="G111" s="20">
        <v>70128000</v>
      </c>
      <c r="H111" s="21">
        <f t="shared" si="2"/>
        <v>1120000</v>
      </c>
      <c r="I111" s="21">
        <v>71248000</v>
      </c>
      <c r="J111" s="21">
        <v>0</v>
      </c>
      <c r="K111" s="20">
        <v>7968270</v>
      </c>
    </row>
    <row r="112" spans="2:11" ht="24.75" customHeight="1">
      <c r="B112" s="17" t="s">
        <v>135</v>
      </c>
      <c r="C112" s="9" t="s">
        <v>1</v>
      </c>
      <c r="D112" s="9" t="s">
        <v>1</v>
      </c>
      <c r="E112" s="18" t="s">
        <v>244</v>
      </c>
      <c r="F112" s="19">
        <v>85511000</v>
      </c>
      <c r="G112" s="20">
        <v>82640000</v>
      </c>
      <c r="H112" s="21">
        <f t="shared" si="2"/>
        <v>2871000</v>
      </c>
      <c r="I112" s="21">
        <v>85511000</v>
      </c>
      <c r="J112" s="21">
        <v>0</v>
      </c>
      <c r="K112" s="20">
        <v>14125190</v>
      </c>
    </row>
    <row r="113" spans="2:11" ht="24.75" customHeight="1">
      <c r="B113" s="17" t="s">
        <v>136</v>
      </c>
      <c r="C113" s="9" t="s">
        <v>1</v>
      </c>
      <c r="D113" s="9" t="s">
        <v>1</v>
      </c>
      <c r="E113" s="18" t="s">
        <v>245</v>
      </c>
      <c r="F113" s="19">
        <v>89425000</v>
      </c>
      <c r="G113" s="20">
        <v>86568000</v>
      </c>
      <c r="H113" s="21">
        <f t="shared" si="2"/>
        <v>2857000</v>
      </c>
      <c r="I113" s="21">
        <v>89425000</v>
      </c>
      <c r="J113" s="21">
        <v>0</v>
      </c>
      <c r="K113" s="20">
        <v>5298440</v>
      </c>
    </row>
    <row r="114" spans="2:11" ht="24.75" customHeight="1">
      <c r="B114" s="17" t="s">
        <v>137</v>
      </c>
      <c r="C114" s="9" t="s">
        <v>1</v>
      </c>
      <c r="D114" s="9" t="s">
        <v>1</v>
      </c>
      <c r="E114" s="18" t="s">
        <v>246</v>
      </c>
      <c r="F114" s="19">
        <v>47436000</v>
      </c>
      <c r="G114" s="20">
        <v>47368000</v>
      </c>
      <c r="H114" s="21">
        <f t="shared" si="2"/>
        <v>68000</v>
      </c>
      <c r="I114" s="21">
        <v>47436000</v>
      </c>
      <c r="J114" s="21">
        <v>0</v>
      </c>
      <c r="K114" s="20">
        <v>35600420</v>
      </c>
    </row>
    <row r="115" spans="2:11" ht="24.75" customHeight="1">
      <c r="B115" s="17" t="s">
        <v>138</v>
      </c>
      <c r="C115" s="9" t="s">
        <v>1</v>
      </c>
      <c r="D115" s="9" t="s">
        <v>1</v>
      </c>
      <c r="E115" s="18" t="s">
        <v>247</v>
      </c>
      <c r="F115" s="19">
        <v>146254000</v>
      </c>
      <c r="G115" s="20">
        <v>144491000</v>
      </c>
      <c r="H115" s="21">
        <f aca="true" t="shared" si="3" ref="H115:H127">I115-G115</f>
        <v>1763000</v>
      </c>
      <c r="I115" s="21">
        <v>146254000</v>
      </c>
      <c r="J115" s="21">
        <v>0</v>
      </c>
      <c r="K115" s="20">
        <v>29725850</v>
      </c>
    </row>
    <row r="116" spans="2:11" ht="24.75" customHeight="1">
      <c r="B116" s="17" t="s">
        <v>139</v>
      </c>
      <c r="C116" s="9" t="s">
        <v>1</v>
      </c>
      <c r="D116" s="9" t="s">
        <v>1</v>
      </c>
      <c r="E116" s="18" t="s">
        <v>248</v>
      </c>
      <c r="F116" s="19">
        <v>50231000</v>
      </c>
      <c r="G116" s="20">
        <v>50053000</v>
      </c>
      <c r="H116" s="21">
        <f t="shared" si="3"/>
        <v>178000</v>
      </c>
      <c r="I116" s="21">
        <v>50231000</v>
      </c>
      <c r="J116" s="21">
        <v>0</v>
      </c>
      <c r="K116" s="20">
        <v>21100400</v>
      </c>
    </row>
    <row r="117" spans="2:11" ht="24.75" customHeight="1">
      <c r="B117" s="17" t="s">
        <v>140</v>
      </c>
      <c r="C117" s="9" t="s">
        <v>1</v>
      </c>
      <c r="D117" s="9" t="s">
        <v>1</v>
      </c>
      <c r="E117" s="18" t="s">
        <v>249</v>
      </c>
      <c r="F117" s="19">
        <v>79431000</v>
      </c>
      <c r="G117" s="20">
        <v>79098000</v>
      </c>
      <c r="H117" s="21">
        <f t="shared" si="3"/>
        <v>333000</v>
      </c>
      <c r="I117" s="21">
        <v>79431000</v>
      </c>
      <c r="J117" s="21">
        <v>0</v>
      </c>
      <c r="K117" s="20">
        <v>16654620</v>
      </c>
    </row>
    <row r="118" spans="2:11" ht="24.75" customHeight="1">
      <c r="B118" s="17" t="s">
        <v>141</v>
      </c>
      <c r="C118" s="9" t="s">
        <v>1</v>
      </c>
      <c r="D118" s="9" t="s">
        <v>1</v>
      </c>
      <c r="E118" s="18" t="s">
        <v>250</v>
      </c>
      <c r="F118" s="19">
        <v>127478000</v>
      </c>
      <c r="G118" s="20">
        <v>125529000</v>
      </c>
      <c r="H118" s="21">
        <f t="shared" si="3"/>
        <v>1949000</v>
      </c>
      <c r="I118" s="21">
        <v>127478000</v>
      </c>
      <c r="J118" s="21">
        <v>0</v>
      </c>
      <c r="K118" s="20">
        <v>14756440</v>
      </c>
    </row>
    <row r="119" spans="2:11" ht="24.75" customHeight="1">
      <c r="B119" s="17" t="s">
        <v>142</v>
      </c>
      <c r="C119" s="9" t="s">
        <v>1</v>
      </c>
      <c r="D119" s="9" t="s">
        <v>1</v>
      </c>
      <c r="E119" s="18" t="s">
        <v>251</v>
      </c>
      <c r="F119" s="19">
        <v>302646000</v>
      </c>
      <c r="G119" s="20">
        <v>288324000</v>
      </c>
      <c r="H119" s="21">
        <f t="shared" si="3"/>
        <v>14322000</v>
      </c>
      <c r="I119" s="21">
        <v>302646000</v>
      </c>
      <c r="J119" s="21">
        <v>0</v>
      </c>
      <c r="K119" s="20">
        <v>9729890</v>
      </c>
    </row>
    <row r="120" spans="2:11" ht="24.75" customHeight="1">
      <c r="B120" s="17" t="s">
        <v>143</v>
      </c>
      <c r="C120" s="9" t="s">
        <v>1</v>
      </c>
      <c r="D120" s="9" t="s">
        <v>1</v>
      </c>
      <c r="E120" s="18" t="s">
        <v>252</v>
      </c>
      <c r="F120" s="19">
        <v>85835000</v>
      </c>
      <c r="G120" s="20">
        <v>85781000</v>
      </c>
      <c r="H120" s="21">
        <f t="shared" si="3"/>
        <v>54000</v>
      </c>
      <c r="I120" s="21">
        <v>85835000</v>
      </c>
      <c r="J120" s="21">
        <v>0</v>
      </c>
      <c r="K120" s="20">
        <v>34227330</v>
      </c>
    </row>
    <row r="121" spans="2:11" ht="24.75" customHeight="1">
      <c r="B121" s="17" t="s">
        <v>144</v>
      </c>
      <c r="C121" s="9" t="s">
        <v>1</v>
      </c>
      <c r="D121" s="9" t="s">
        <v>1</v>
      </c>
      <c r="E121" s="18" t="s">
        <v>253</v>
      </c>
      <c r="F121" s="19">
        <v>66818000</v>
      </c>
      <c r="G121" s="20">
        <v>66668000</v>
      </c>
      <c r="H121" s="21">
        <f t="shared" si="3"/>
        <v>150000</v>
      </c>
      <c r="I121" s="21">
        <v>66818000</v>
      </c>
      <c r="J121" s="21">
        <v>0</v>
      </c>
      <c r="K121" s="20">
        <v>12841650</v>
      </c>
    </row>
    <row r="122" spans="2:11" ht="24.75" customHeight="1">
      <c r="B122" s="17" t="s">
        <v>145</v>
      </c>
      <c r="C122" s="9" t="s">
        <v>1</v>
      </c>
      <c r="D122" s="9" t="s">
        <v>1</v>
      </c>
      <c r="E122" s="18" t="s">
        <v>254</v>
      </c>
      <c r="F122" s="19">
        <v>73554000</v>
      </c>
      <c r="G122" s="20">
        <v>73463000</v>
      </c>
      <c r="H122" s="21">
        <f t="shared" si="3"/>
        <v>91000</v>
      </c>
      <c r="I122" s="21">
        <v>73554000</v>
      </c>
      <c r="J122" s="21">
        <v>0</v>
      </c>
      <c r="K122" s="20">
        <v>12070270</v>
      </c>
    </row>
    <row r="123" spans="2:11" ht="24.75" customHeight="1">
      <c r="B123" s="17" t="s">
        <v>146</v>
      </c>
      <c r="C123" s="9" t="s">
        <v>1</v>
      </c>
      <c r="D123" s="9" t="s">
        <v>1</v>
      </c>
      <c r="E123" s="18" t="s">
        <v>255</v>
      </c>
      <c r="F123" s="19">
        <v>51552000</v>
      </c>
      <c r="G123" s="20">
        <v>51529000</v>
      </c>
      <c r="H123" s="21">
        <f t="shared" si="3"/>
        <v>23000</v>
      </c>
      <c r="I123" s="21">
        <v>51552000</v>
      </c>
      <c r="J123" s="21">
        <v>0</v>
      </c>
      <c r="K123" s="20">
        <v>13121160</v>
      </c>
    </row>
    <row r="124" spans="2:11" ht="24.75" customHeight="1">
      <c r="B124" s="17" t="s">
        <v>147</v>
      </c>
      <c r="C124" s="9" t="s">
        <v>1</v>
      </c>
      <c r="D124" s="9" t="s">
        <v>1</v>
      </c>
      <c r="E124" s="18" t="s">
        <v>256</v>
      </c>
      <c r="F124" s="19">
        <v>88887000</v>
      </c>
      <c r="G124" s="20">
        <v>88844000</v>
      </c>
      <c r="H124" s="21">
        <f t="shared" si="3"/>
        <v>43000</v>
      </c>
      <c r="I124" s="21">
        <v>88887000</v>
      </c>
      <c r="J124" s="21">
        <v>0</v>
      </c>
      <c r="K124" s="20">
        <v>3500100</v>
      </c>
    </row>
    <row r="125" spans="2:11" ht="24.75" customHeight="1">
      <c r="B125" s="17" t="s">
        <v>148</v>
      </c>
      <c r="C125" s="9" t="s">
        <v>1</v>
      </c>
      <c r="D125" s="9" t="s">
        <v>1</v>
      </c>
      <c r="E125" s="18" t="s">
        <v>257</v>
      </c>
      <c r="F125" s="19">
        <v>51956000</v>
      </c>
      <c r="G125" s="20">
        <v>49571000</v>
      </c>
      <c r="H125" s="21">
        <f t="shared" si="3"/>
        <v>2385000</v>
      </c>
      <c r="I125" s="21">
        <v>51956000</v>
      </c>
      <c r="J125" s="21">
        <v>0</v>
      </c>
      <c r="K125" s="20">
        <v>3500100</v>
      </c>
    </row>
    <row r="126" spans="2:11" ht="24.75" customHeight="1">
      <c r="B126" s="17" t="s">
        <v>149</v>
      </c>
      <c r="C126" s="9" t="s">
        <v>1</v>
      </c>
      <c r="D126" s="9" t="s">
        <v>1</v>
      </c>
      <c r="E126" s="18" t="s">
        <v>258</v>
      </c>
      <c r="F126" s="19">
        <v>79918000</v>
      </c>
      <c r="G126" s="20">
        <v>73582000</v>
      </c>
      <c r="H126" s="21">
        <f t="shared" si="3"/>
        <v>6336000</v>
      </c>
      <c r="I126" s="21">
        <v>79918000</v>
      </c>
      <c r="J126" s="21">
        <v>0</v>
      </c>
      <c r="K126" s="20">
        <v>4950100</v>
      </c>
    </row>
    <row r="127" spans="2:11" ht="24.75" customHeight="1" thickBot="1">
      <c r="B127" s="17" t="s">
        <v>150</v>
      </c>
      <c r="C127" s="9" t="s">
        <v>1</v>
      </c>
      <c r="D127" s="9" t="s">
        <v>1</v>
      </c>
      <c r="E127" s="18" t="s">
        <v>259</v>
      </c>
      <c r="F127" s="19">
        <v>149715000</v>
      </c>
      <c r="G127" s="20">
        <v>147787000</v>
      </c>
      <c r="H127" s="21">
        <f t="shared" si="3"/>
        <v>1928000</v>
      </c>
      <c r="I127" s="21">
        <v>149715000</v>
      </c>
      <c r="J127" s="21">
        <v>0</v>
      </c>
      <c r="K127" s="20">
        <v>6000100</v>
      </c>
    </row>
    <row r="128" spans="1:11" ht="21.75" customHeight="1" hidden="1">
      <c r="A128" s="3" t="s">
        <v>6</v>
      </c>
      <c r="B128" s="17" t="s">
        <v>1</v>
      </c>
      <c r="C128" s="9" t="s">
        <v>1</v>
      </c>
      <c r="D128" s="9" t="s">
        <v>1</v>
      </c>
      <c r="E128" s="22" t="s">
        <v>1</v>
      </c>
      <c r="F128" s="23" t="s">
        <v>1</v>
      </c>
      <c r="G128" s="23" t="s">
        <v>1</v>
      </c>
      <c r="H128" s="23" t="s">
        <v>1</v>
      </c>
      <c r="I128" s="23" t="s">
        <v>1</v>
      </c>
      <c r="J128" s="23" t="s">
        <v>1</v>
      </c>
      <c r="K128" s="23" t="s">
        <v>1</v>
      </c>
    </row>
    <row r="129" spans="1:11" ht="11.25" customHeight="1" thickBot="1">
      <c r="A129" s="6" t="s">
        <v>6</v>
      </c>
      <c r="E129" s="24" t="s">
        <v>1</v>
      </c>
      <c r="F129" s="24" t="s">
        <v>1</v>
      </c>
      <c r="G129" s="24" t="s">
        <v>1</v>
      </c>
      <c r="H129" s="24" t="s">
        <v>1</v>
      </c>
      <c r="I129" s="24" t="s">
        <v>1</v>
      </c>
      <c r="J129" s="24" t="s">
        <v>1</v>
      </c>
      <c r="K129" s="24" t="s">
        <v>1</v>
      </c>
    </row>
    <row r="130" spans="2:11" ht="30" customHeight="1" thickBot="1">
      <c r="B130" s="40" t="s">
        <v>33</v>
      </c>
      <c r="E130" s="25" t="s">
        <v>34</v>
      </c>
      <c r="F130" s="26">
        <v>26065163000</v>
      </c>
      <c r="G130" s="27">
        <v>24035828300</v>
      </c>
      <c r="H130" s="28">
        <f>I130-G130</f>
        <v>2029334700</v>
      </c>
      <c r="I130" s="28">
        <v>26065163000</v>
      </c>
      <c r="J130" s="28">
        <v>0</v>
      </c>
      <c r="K130" s="27">
        <v>2350434970</v>
      </c>
    </row>
    <row r="131" spans="2:11" ht="30" customHeight="1" thickBot="1">
      <c r="B131" s="6" t="s">
        <v>35</v>
      </c>
      <c r="E131" s="29" t="s">
        <v>36</v>
      </c>
      <c r="F131" s="30">
        <v>53498910000</v>
      </c>
      <c r="G131" s="31">
        <v>45760733000</v>
      </c>
      <c r="H131" s="32">
        <f>I131-G131</f>
        <v>8328461000</v>
      </c>
      <c r="I131" s="32">
        <v>54089194000</v>
      </c>
      <c r="J131" s="32">
        <v>56914000</v>
      </c>
      <c r="K131" s="31">
        <v>4774931814</v>
      </c>
    </row>
    <row r="132" spans="1:11" s="38" customFormat="1" ht="30" customHeight="1" thickBot="1">
      <c r="A132" s="33" t="s">
        <v>6</v>
      </c>
      <c r="B132" s="34" t="s">
        <v>1</v>
      </c>
      <c r="C132" s="34" t="s">
        <v>1</v>
      </c>
      <c r="D132" s="34" t="s">
        <v>1</v>
      </c>
      <c r="E132" s="25" t="s">
        <v>37</v>
      </c>
      <c r="F132" s="35">
        <f aca="true" t="shared" si="4" ref="F132:K132">F130+F131</f>
        <v>79564073000</v>
      </c>
      <c r="G132" s="36">
        <f t="shared" si="4"/>
        <v>69796561300</v>
      </c>
      <c r="H132" s="37">
        <f t="shared" si="4"/>
        <v>10357795700</v>
      </c>
      <c r="I132" s="37">
        <f t="shared" si="4"/>
        <v>80154357000</v>
      </c>
      <c r="J132" s="37">
        <f t="shared" si="4"/>
        <v>56914000</v>
      </c>
      <c r="K132" s="36">
        <f t="shared" si="4"/>
        <v>7125366784</v>
      </c>
    </row>
    <row r="133" spans="1:11" ht="18">
      <c r="A133" s="4" t="s">
        <v>1</v>
      </c>
      <c r="B133" s="4" t="s">
        <v>1</v>
      </c>
      <c r="C133" s="4" t="s">
        <v>1</v>
      </c>
      <c r="D133" s="4" t="s">
        <v>1</v>
      </c>
      <c r="E133" s="4" t="s">
        <v>1</v>
      </c>
      <c r="F133" s="39" t="s">
        <v>1</v>
      </c>
      <c r="G133" s="39" t="s">
        <v>1</v>
      </c>
      <c r="H133" s="39" t="s">
        <v>1</v>
      </c>
      <c r="I133" s="39" t="s">
        <v>1</v>
      </c>
      <c r="J133" s="39" t="s">
        <v>1</v>
      </c>
      <c r="K133" s="39" t="s">
        <v>1</v>
      </c>
    </row>
  </sheetData>
  <sheetProtection/>
  <mergeCells count="12">
    <mergeCell ref="E15:E17"/>
    <mergeCell ref="F15:F17"/>
    <mergeCell ref="J16:J17"/>
    <mergeCell ref="K16:K17"/>
    <mergeCell ref="E11:K11"/>
    <mergeCell ref="E12:K12"/>
    <mergeCell ref="J15:K15"/>
    <mergeCell ref="G16:G17"/>
    <mergeCell ref="H16:H17"/>
    <mergeCell ref="I16:I17"/>
    <mergeCell ref="G15:I15"/>
    <mergeCell ref="F14:K14"/>
  </mergeCells>
  <printOptions horizontalCentered="1" verticalCentered="1"/>
  <pageMargins left="0" right="0" top="0" bottom="0" header="0.1968503937007874" footer="0.1968503937007874"/>
  <pageSetup firstPageNumber="1" useFirstPageNumber="1" fitToHeight="2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75" zoomScaleNormal="75" zoomScalePageLayoutView="0" workbookViewId="0" topLeftCell="E11">
      <selection activeCell="O21" sqref="O21"/>
    </sheetView>
  </sheetViews>
  <sheetFormatPr defaultColWidth="9.00390625" defaultRowHeight="18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6.75390625" style="6" hidden="1" customWidth="1"/>
    <col min="5" max="5" width="58.125" style="6" customWidth="1"/>
    <col min="6" max="11" width="22.75390625" style="6" bestFit="1" customWidth="1"/>
    <col min="12" max="16384" width="9.125" style="6" customWidth="1"/>
  </cols>
  <sheetData>
    <row r="1" spans="1:11" ht="18" hidden="1">
      <c r="A1" s="2" t="s">
        <v>0</v>
      </c>
      <c r="B1" s="3" t="s">
        <v>38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8" hidden="1">
      <c r="A2" s="7" t="s">
        <v>8</v>
      </c>
      <c r="B2" s="3" t="s">
        <v>18</v>
      </c>
      <c r="C2" s="4" t="s">
        <v>40</v>
      </c>
      <c r="D2" s="1" t="s">
        <v>9</v>
      </c>
      <c r="E2" s="8" t="str">
        <f>ButceYil</f>
        <v>2016</v>
      </c>
      <c r="F2" s="8" t="str">
        <f>ButceYil</f>
        <v>2016</v>
      </c>
      <c r="G2" s="8" t="str">
        <f>ButceYil</f>
        <v>2016</v>
      </c>
      <c r="H2" s="8" t="s">
        <v>1</v>
      </c>
      <c r="I2" s="8" t="str">
        <f>ButceYil</f>
        <v>2016</v>
      </c>
      <c r="J2" s="8" t="str">
        <f>ButceYil</f>
        <v>2016</v>
      </c>
      <c r="K2" s="8" t="str">
        <f>ButceYil</f>
        <v>2016</v>
      </c>
    </row>
    <row r="3" spans="1:11" ht="18" hidden="1">
      <c r="A3" s="7" t="s">
        <v>1</v>
      </c>
      <c r="B3" s="3" t="s">
        <v>1</v>
      </c>
      <c r="C3" s="4" t="s">
        <v>1</v>
      </c>
      <c r="D3" s="1" t="s">
        <v>10</v>
      </c>
      <c r="E3" s="8" t="s">
        <v>1</v>
      </c>
      <c r="F3" s="8" t="str">
        <f>ButceYil</f>
        <v>2016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8" hidden="1">
      <c r="A4" s="7" t="s">
        <v>11</v>
      </c>
      <c r="B4" s="3" t="s">
        <v>39</v>
      </c>
      <c r="C4" s="4" t="s">
        <v>41</v>
      </c>
      <c r="D4" s="1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8" hidden="1">
      <c r="A5" s="7" t="s">
        <v>13</v>
      </c>
      <c r="B5" s="4" t="s">
        <v>38</v>
      </c>
      <c r="C5" s="4" t="s">
        <v>1</v>
      </c>
      <c r="D5" s="1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8" hidden="1">
      <c r="A6" s="4" t="s">
        <v>1</v>
      </c>
      <c r="B6" s="4" t="s">
        <v>1</v>
      </c>
      <c r="C6" s="4" t="s">
        <v>1</v>
      </c>
      <c r="D6" s="1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8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8" hidden="1">
      <c r="A8" s="10" t="s">
        <v>20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K9" s="7" t="s">
        <v>1</v>
      </c>
    </row>
    <row r="10" spans="1:11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</row>
    <row r="11" spans="1:11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122" t="s">
        <v>21</v>
      </c>
      <c r="F11" s="122" t="s">
        <v>1</v>
      </c>
      <c r="G11" s="122" t="s">
        <v>1</v>
      </c>
      <c r="H11" s="122" t="s">
        <v>1</v>
      </c>
      <c r="I11" s="122" t="s">
        <v>1</v>
      </c>
      <c r="J11" s="122" t="s">
        <v>1</v>
      </c>
      <c r="K11" s="122" t="s">
        <v>1</v>
      </c>
    </row>
    <row r="12" spans="1:11" ht="23.25" customHeight="1">
      <c r="A12" s="4" t="s">
        <v>1</v>
      </c>
      <c r="B12" s="4" t="s">
        <v>1</v>
      </c>
      <c r="C12" s="4" t="s">
        <v>1</v>
      </c>
      <c r="D12" s="4" t="s">
        <v>1</v>
      </c>
      <c r="E12" s="122" t="str">
        <f>ButceYil&amp;A7&amp;ButceYil+2&amp;A8</f>
        <v>2016 - 2018 DÖNEMİ BÜTÇE GELİRLERİ</v>
      </c>
      <c r="F12" s="122" t="s">
        <v>1</v>
      </c>
      <c r="G12" s="122" t="s">
        <v>1</v>
      </c>
      <c r="H12" s="122" t="s">
        <v>1</v>
      </c>
      <c r="I12" s="122" t="s">
        <v>1</v>
      </c>
      <c r="J12" s="122" t="s">
        <v>1</v>
      </c>
      <c r="K12" s="122" t="s">
        <v>1</v>
      </c>
    </row>
    <row r="13" spans="1:11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1" t="str">
        <f>IF(ButceYil&gt;2008,"TL","YTL")</f>
        <v>TL</v>
      </c>
    </row>
    <row r="14" spans="1:11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11" t="s">
        <v>1</v>
      </c>
      <c r="F14" s="127">
        <f>ButceYil+2</f>
        <v>2018</v>
      </c>
      <c r="G14" s="128" t="s">
        <v>1</v>
      </c>
      <c r="H14" s="128" t="s">
        <v>1</v>
      </c>
      <c r="I14" s="128" t="s">
        <v>1</v>
      </c>
      <c r="J14" s="128" t="s">
        <v>1</v>
      </c>
      <c r="K14" s="129" t="s">
        <v>1</v>
      </c>
    </row>
    <row r="15" spans="1:11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130" t="s">
        <v>22</v>
      </c>
      <c r="F15" s="113" t="s">
        <v>23</v>
      </c>
      <c r="G15" s="116" t="s">
        <v>24</v>
      </c>
      <c r="H15" s="117" t="s">
        <v>1</v>
      </c>
      <c r="I15" s="118" t="s">
        <v>1</v>
      </c>
      <c r="J15" s="119" t="s">
        <v>25</v>
      </c>
      <c r="K15" s="120" t="s">
        <v>1</v>
      </c>
    </row>
    <row r="16" spans="1:11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31" t="s">
        <v>1</v>
      </c>
      <c r="F16" s="114" t="s">
        <v>1</v>
      </c>
      <c r="G16" s="123" t="s">
        <v>26</v>
      </c>
      <c r="H16" s="125" t="s">
        <v>27</v>
      </c>
      <c r="I16" s="113" t="s">
        <v>28</v>
      </c>
      <c r="J16" s="125" t="s">
        <v>29</v>
      </c>
      <c r="K16" s="123" t="s">
        <v>30</v>
      </c>
    </row>
    <row r="17" spans="4:11" ht="19.5" customHeight="1" thickBot="1">
      <c r="D17" s="1" t="s">
        <v>1</v>
      </c>
      <c r="E17" s="132" t="s">
        <v>1</v>
      </c>
      <c r="F17" s="115" t="s">
        <v>1</v>
      </c>
      <c r="G17" s="124" t="s">
        <v>1</v>
      </c>
      <c r="H17" s="126" t="s">
        <v>1</v>
      </c>
      <c r="I17" s="115" t="s">
        <v>1</v>
      </c>
      <c r="J17" s="126" t="s">
        <v>1</v>
      </c>
      <c r="K17" s="124" t="s">
        <v>1</v>
      </c>
    </row>
    <row r="18" spans="1:11" ht="19.5" customHeight="1" hidden="1">
      <c r="A18" s="1" t="s">
        <v>2</v>
      </c>
      <c r="B18" s="1" t="s">
        <v>31</v>
      </c>
      <c r="C18" s="1" t="s">
        <v>32</v>
      </c>
      <c r="D18" s="1" t="s">
        <v>1</v>
      </c>
      <c r="E18" s="12" t="s">
        <v>1</v>
      </c>
      <c r="F18" s="13" t="s">
        <v>1</v>
      </c>
      <c r="G18" s="14" t="s">
        <v>1</v>
      </c>
      <c r="H18" s="15" t="s">
        <v>1</v>
      </c>
      <c r="I18" s="16" t="s">
        <v>1</v>
      </c>
      <c r="J18" s="15" t="s">
        <v>1</v>
      </c>
      <c r="K18" s="14" t="s">
        <v>1</v>
      </c>
    </row>
    <row r="19" spans="1:11" ht="24.75" customHeight="1">
      <c r="A19" s="9" t="s">
        <v>1</v>
      </c>
      <c r="B19" s="17" t="s">
        <v>42</v>
      </c>
      <c r="C19" s="9" t="s">
        <v>1</v>
      </c>
      <c r="D19" s="9" t="s">
        <v>1</v>
      </c>
      <c r="E19" s="18" t="s">
        <v>151</v>
      </c>
      <c r="F19" s="19">
        <v>54286000</v>
      </c>
      <c r="G19" s="20">
        <v>54159000</v>
      </c>
      <c r="H19" s="21">
        <f aca="true" t="shared" si="0" ref="H19:H82">I19-G19</f>
        <v>127000</v>
      </c>
      <c r="I19" s="21">
        <v>54286000</v>
      </c>
      <c r="J19" s="21">
        <v>0</v>
      </c>
      <c r="K19" s="20">
        <v>45798100</v>
      </c>
    </row>
    <row r="20" spans="2:11" ht="24.75" customHeight="1">
      <c r="B20" s="17" t="s">
        <v>43</v>
      </c>
      <c r="C20" s="9" t="s">
        <v>1</v>
      </c>
      <c r="D20" s="9" t="s">
        <v>1</v>
      </c>
      <c r="E20" s="18" t="s">
        <v>152</v>
      </c>
      <c r="F20" s="19">
        <v>996825000</v>
      </c>
      <c r="G20" s="20">
        <v>947018000</v>
      </c>
      <c r="H20" s="21">
        <f t="shared" si="0"/>
        <v>49807000</v>
      </c>
      <c r="I20" s="21">
        <v>996825000</v>
      </c>
      <c r="J20" s="21">
        <v>0</v>
      </c>
      <c r="K20" s="20">
        <v>31472690</v>
      </c>
    </row>
    <row r="21" spans="2:11" ht="24.75" customHeight="1">
      <c r="B21" s="17" t="s">
        <v>44</v>
      </c>
      <c r="C21" s="9" t="s">
        <v>1</v>
      </c>
      <c r="D21" s="9" t="s">
        <v>1</v>
      </c>
      <c r="E21" s="18" t="s">
        <v>153</v>
      </c>
      <c r="F21" s="19">
        <v>565877000</v>
      </c>
      <c r="G21" s="20">
        <v>516030000</v>
      </c>
      <c r="H21" s="21">
        <f t="shared" si="0"/>
        <v>49847000</v>
      </c>
      <c r="I21" s="21">
        <v>565877000</v>
      </c>
      <c r="J21" s="21">
        <v>0</v>
      </c>
      <c r="K21" s="20">
        <v>81571580</v>
      </c>
    </row>
    <row r="22" spans="2:11" ht="24.75" customHeight="1">
      <c r="B22" s="17" t="s">
        <v>45</v>
      </c>
      <c r="C22" s="9" t="s">
        <v>1</v>
      </c>
      <c r="D22" s="9" t="s">
        <v>1</v>
      </c>
      <c r="E22" s="18" t="s">
        <v>154</v>
      </c>
      <c r="F22" s="19">
        <v>947562000</v>
      </c>
      <c r="G22" s="20">
        <v>892317000</v>
      </c>
      <c r="H22" s="21">
        <f t="shared" si="0"/>
        <v>55245000</v>
      </c>
      <c r="I22" s="21">
        <v>947562000</v>
      </c>
      <c r="J22" s="21">
        <v>0</v>
      </c>
      <c r="K22" s="20">
        <v>48537030</v>
      </c>
    </row>
    <row r="23" spans="2:11" ht="24.75" customHeight="1">
      <c r="B23" s="17" t="s">
        <v>46</v>
      </c>
      <c r="C23" s="9" t="s">
        <v>1</v>
      </c>
      <c r="D23" s="9" t="s">
        <v>1</v>
      </c>
      <c r="E23" s="18" t="s">
        <v>155</v>
      </c>
      <c r="F23" s="19">
        <v>876911000</v>
      </c>
      <c r="G23" s="20">
        <v>821357000</v>
      </c>
      <c r="H23" s="21">
        <f t="shared" si="0"/>
        <v>55554000</v>
      </c>
      <c r="I23" s="21">
        <v>876911000</v>
      </c>
      <c r="J23" s="21">
        <v>0</v>
      </c>
      <c r="K23" s="20">
        <v>67119610</v>
      </c>
    </row>
    <row r="24" spans="2:11" ht="24.75" customHeight="1">
      <c r="B24" s="17" t="s">
        <v>47</v>
      </c>
      <c r="C24" s="9" t="s">
        <v>1</v>
      </c>
      <c r="D24" s="9" t="s">
        <v>1</v>
      </c>
      <c r="E24" s="18" t="s">
        <v>156</v>
      </c>
      <c r="F24" s="19">
        <v>1291729000</v>
      </c>
      <c r="G24" s="20">
        <v>1169255000</v>
      </c>
      <c r="H24" s="21">
        <f t="shared" si="0"/>
        <v>122474000</v>
      </c>
      <c r="I24" s="21">
        <v>1291729000</v>
      </c>
      <c r="J24" s="21">
        <v>0</v>
      </c>
      <c r="K24" s="20">
        <v>19115210</v>
      </c>
    </row>
    <row r="25" spans="2:11" ht="24.75" customHeight="1">
      <c r="B25" s="17" t="s">
        <v>48</v>
      </c>
      <c r="C25" s="9" t="s">
        <v>1</v>
      </c>
      <c r="D25" s="9" t="s">
        <v>1</v>
      </c>
      <c r="E25" s="18" t="s">
        <v>157</v>
      </c>
      <c r="F25" s="19">
        <v>498125000</v>
      </c>
      <c r="G25" s="20">
        <v>454930000</v>
      </c>
      <c r="H25" s="21">
        <f t="shared" si="0"/>
        <v>43195000</v>
      </c>
      <c r="I25" s="21">
        <v>498125000</v>
      </c>
      <c r="J25" s="21">
        <v>0</v>
      </c>
      <c r="K25" s="20">
        <v>124418000</v>
      </c>
    </row>
    <row r="26" spans="2:11" ht="24.75" customHeight="1">
      <c r="B26" s="17" t="s">
        <v>49</v>
      </c>
      <c r="C26" s="9" t="s">
        <v>1</v>
      </c>
      <c r="D26" s="9" t="s">
        <v>1</v>
      </c>
      <c r="E26" s="18" t="s">
        <v>158</v>
      </c>
      <c r="F26" s="19">
        <v>281931000</v>
      </c>
      <c r="G26" s="20">
        <v>254938000</v>
      </c>
      <c r="H26" s="21">
        <f t="shared" si="0"/>
        <v>26993000</v>
      </c>
      <c r="I26" s="21">
        <v>281931000</v>
      </c>
      <c r="J26" s="21">
        <v>0</v>
      </c>
      <c r="K26" s="20">
        <v>22834100</v>
      </c>
    </row>
    <row r="27" spans="2:11" ht="24.75" customHeight="1">
      <c r="B27" s="17" t="s">
        <v>50</v>
      </c>
      <c r="C27" s="9" t="s">
        <v>1</v>
      </c>
      <c r="D27" s="9" t="s">
        <v>1</v>
      </c>
      <c r="E27" s="18" t="s">
        <v>159</v>
      </c>
      <c r="F27" s="19">
        <v>613787000</v>
      </c>
      <c r="G27" s="20">
        <v>549821000</v>
      </c>
      <c r="H27" s="21">
        <f t="shared" si="0"/>
        <v>63966000</v>
      </c>
      <c r="I27" s="21">
        <v>613787000</v>
      </c>
      <c r="J27" s="21">
        <v>0</v>
      </c>
      <c r="K27" s="20">
        <v>31986090</v>
      </c>
    </row>
    <row r="28" spans="2:11" ht="24.75" customHeight="1">
      <c r="B28" s="17" t="s">
        <v>51</v>
      </c>
      <c r="C28" s="9" t="s">
        <v>1</v>
      </c>
      <c r="D28" s="9" t="s">
        <v>1</v>
      </c>
      <c r="E28" s="18" t="s">
        <v>160</v>
      </c>
      <c r="F28" s="19">
        <v>332536000</v>
      </c>
      <c r="G28" s="20">
        <v>306083000</v>
      </c>
      <c r="H28" s="21">
        <f t="shared" si="0"/>
        <v>26453000</v>
      </c>
      <c r="I28" s="21">
        <v>332536000</v>
      </c>
      <c r="J28" s="21">
        <v>0</v>
      </c>
      <c r="K28" s="20">
        <v>18699730</v>
      </c>
    </row>
    <row r="29" spans="2:11" ht="24.75" customHeight="1">
      <c r="B29" s="17" t="s">
        <v>52</v>
      </c>
      <c r="C29" s="9" t="s">
        <v>1</v>
      </c>
      <c r="D29" s="9" t="s">
        <v>1</v>
      </c>
      <c r="E29" s="18" t="s">
        <v>161</v>
      </c>
      <c r="F29" s="19">
        <v>160272000</v>
      </c>
      <c r="G29" s="20">
        <v>155037000</v>
      </c>
      <c r="H29" s="21">
        <f t="shared" si="0"/>
        <v>5235000</v>
      </c>
      <c r="I29" s="21">
        <v>160272000</v>
      </c>
      <c r="J29" s="21">
        <v>0</v>
      </c>
      <c r="K29" s="20">
        <v>16697500</v>
      </c>
    </row>
    <row r="30" spans="2:11" ht="24.75" customHeight="1">
      <c r="B30" s="17" t="s">
        <v>53</v>
      </c>
      <c r="C30" s="9" t="s">
        <v>1</v>
      </c>
      <c r="D30" s="9" t="s">
        <v>1</v>
      </c>
      <c r="E30" s="18" t="s">
        <v>162</v>
      </c>
      <c r="F30" s="19">
        <v>789306000</v>
      </c>
      <c r="G30" s="20">
        <v>732642000</v>
      </c>
      <c r="H30" s="21">
        <f t="shared" si="0"/>
        <v>56664000</v>
      </c>
      <c r="I30" s="21">
        <v>789306000</v>
      </c>
      <c r="J30" s="21">
        <v>0</v>
      </c>
      <c r="K30" s="20">
        <v>53508780</v>
      </c>
    </row>
    <row r="31" spans="2:11" ht="24.75" customHeight="1">
      <c r="B31" s="17" t="s">
        <v>54</v>
      </c>
      <c r="C31" s="9" t="s">
        <v>1</v>
      </c>
      <c r="D31" s="9" t="s">
        <v>1</v>
      </c>
      <c r="E31" s="18" t="s">
        <v>163</v>
      </c>
      <c r="F31" s="19">
        <v>679350000</v>
      </c>
      <c r="G31" s="20">
        <v>623060000</v>
      </c>
      <c r="H31" s="21">
        <f t="shared" si="0"/>
        <v>56290000</v>
      </c>
      <c r="I31" s="21">
        <v>679350000</v>
      </c>
      <c r="J31" s="21">
        <v>0</v>
      </c>
      <c r="K31" s="20">
        <v>85331740</v>
      </c>
    </row>
    <row r="32" spans="2:11" ht="24.75" customHeight="1">
      <c r="B32" s="17" t="s">
        <v>55</v>
      </c>
      <c r="C32" s="9" t="s">
        <v>1</v>
      </c>
      <c r="D32" s="9" t="s">
        <v>1</v>
      </c>
      <c r="E32" s="18" t="s">
        <v>164</v>
      </c>
      <c r="F32" s="19">
        <v>330077000</v>
      </c>
      <c r="G32" s="20">
        <v>300813000</v>
      </c>
      <c r="H32" s="21">
        <f t="shared" si="0"/>
        <v>29264000</v>
      </c>
      <c r="I32" s="21">
        <v>330077000</v>
      </c>
      <c r="J32" s="21">
        <v>0</v>
      </c>
      <c r="K32" s="20">
        <v>10982510</v>
      </c>
    </row>
    <row r="33" spans="2:11" ht="24.75" customHeight="1">
      <c r="B33" s="17" t="s">
        <v>56</v>
      </c>
      <c r="C33" s="9" t="s">
        <v>1</v>
      </c>
      <c r="D33" s="9" t="s">
        <v>1</v>
      </c>
      <c r="E33" s="18" t="s">
        <v>165</v>
      </c>
      <c r="F33" s="19">
        <v>512995000</v>
      </c>
      <c r="G33" s="20">
        <v>456684000</v>
      </c>
      <c r="H33" s="21">
        <f t="shared" si="0"/>
        <v>56311000</v>
      </c>
      <c r="I33" s="21">
        <v>512995000</v>
      </c>
      <c r="J33" s="21">
        <v>0</v>
      </c>
      <c r="K33" s="20">
        <v>41134930</v>
      </c>
    </row>
    <row r="34" spans="2:11" ht="24.75" customHeight="1">
      <c r="B34" s="17" t="s">
        <v>57</v>
      </c>
      <c r="C34" s="9" t="s">
        <v>1</v>
      </c>
      <c r="D34" s="9" t="s">
        <v>1</v>
      </c>
      <c r="E34" s="18" t="s">
        <v>166</v>
      </c>
      <c r="F34" s="19">
        <v>589436000</v>
      </c>
      <c r="G34" s="20">
        <v>401115000</v>
      </c>
      <c r="H34" s="21">
        <f t="shared" si="0"/>
        <v>188321000</v>
      </c>
      <c r="I34" s="21">
        <v>589436000</v>
      </c>
      <c r="J34" s="21">
        <v>0</v>
      </c>
      <c r="K34" s="20">
        <v>325257000</v>
      </c>
    </row>
    <row r="35" spans="2:11" ht="24.75" customHeight="1">
      <c r="B35" s="17" t="s">
        <v>58</v>
      </c>
      <c r="C35" s="9" t="s">
        <v>1</v>
      </c>
      <c r="D35" s="9" t="s">
        <v>1</v>
      </c>
      <c r="E35" s="18" t="s">
        <v>167</v>
      </c>
      <c r="F35" s="19">
        <v>544412000</v>
      </c>
      <c r="G35" s="20">
        <v>475207000</v>
      </c>
      <c r="H35" s="21">
        <f t="shared" si="0"/>
        <v>69205000</v>
      </c>
      <c r="I35" s="21">
        <v>544412000</v>
      </c>
      <c r="J35" s="21">
        <v>0</v>
      </c>
      <c r="K35" s="20">
        <v>22400940</v>
      </c>
    </row>
    <row r="36" spans="2:11" ht="24.75" customHeight="1">
      <c r="B36" s="17" t="s">
        <v>59</v>
      </c>
      <c r="C36" s="9" t="s">
        <v>1</v>
      </c>
      <c r="D36" s="9" t="s">
        <v>1</v>
      </c>
      <c r="E36" s="18" t="s">
        <v>168</v>
      </c>
      <c r="F36" s="19">
        <v>429409000</v>
      </c>
      <c r="G36" s="20">
        <v>394551000</v>
      </c>
      <c r="H36" s="21">
        <f t="shared" si="0"/>
        <v>34858000</v>
      </c>
      <c r="I36" s="21">
        <v>429409000</v>
      </c>
      <c r="J36" s="21">
        <v>0</v>
      </c>
      <c r="K36" s="20">
        <v>12424640</v>
      </c>
    </row>
    <row r="37" spans="2:11" ht="24.75" customHeight="1">
      <c r="B37" s="17" t="s">
        <v>60</v>
      </c>
      <c r="C37" s="9" t="s">
        <v>1</v>
      </c>
      <c r="D37" s="9" t="s">
        <v>1</v>
      </c>
      <c r="E37" s="18" t="s">
        <v>169</v>
      </c>
      <c r="F37" s="19">
        <v>473204000</v>
      </c>
      <c r="G37" s="20">
        <v>439319000</v>
      </c>
      <c r="H37" s="21">
        <f t="shared" si="0"/>
        <v>33885000</v>
      </c>
      <c r="I37" s="21">
        <v>473204000</v>
      </c>
      <c r="J37" s="21">
        <v>0</v>
      </c>
      <c r="K37" s="20">
        <v>33100820</v>
      </c>
    </row>
    <row r="38" spans="2:11" ht="24.75" customHeight="1">
      <c r="B38" s="17" t="s">
        <v>61</v>
      </c>
      <c r="C38" s="9" t="s">
        <v>1</v>
      </c>
      <c r="D38" s="9" t="s">
        <v>1</v>
      </c>
      <c r="E38" s="18" t="s">
        <v>170</v>
      </c>
      <c r="F38" s="19">
        <v>376350000</v>
      </c>
      <c r="G38" s="20">
        <v>346557000</v>
      </c>
      <c r="H38" s="21">
        <f t="shared" si="0"/>
        <v>29793000</v>
      </c>
      <c r="I38" s="21">
        <v>376350000</v>
      </c>
      <c r="J38" s="21">
        <v>0</v>
      </c>
      <c r="K38" s="20">
        <v>24591070</v>
      </c>
    </row>
    <row r="39" spans="2:11" ht="24.75" customHeight="1">
      <c r="B39" s="17" t="s">
        <v>62</v>
      </c>
      <c r="C39" s="9" t="s">
        <v>1</v>
      </c>
      <c r="D39" s="9" t="s">
        <v>1</v>
      </c>
      <c r="E39" s="18" t="s">
        <v>171</v>
      </c>
      <c r="F39" s="19">
        <v>563578000</v>
      </c>
      <c r="G39" s="20">
        <v>519790000</v>
      </c>
      <c r="H39" s="21">
        <f t="shared" si="0"/>
        <v>43788000</v>
      </c>
      <c r="I39" s="21">
        <v>563578000</v>
      </c>
      <c r="J39" s="21">
        <v>0</v>
      </c>
      <c r="K39" s="20">
        <v>27622150</v>
      </c>
    </row>
    <row r="40" spans="2:11" ht="24.75" customHeight="1">
      <c r="B40" s="17" t="s">
        <v>63</v>
      </c>
      <c r="C40" s="9" t="s">
        <v>1</v>
      </c>
      <c r="D40" s="9" t="s">
        <v>1</v>
      </c>
      <c r="E40" s="18" t="s">
        <v>172</v>
      </c>
      <c r="F40" s="19">
        <v>471256000</v>
      </c>
      <c r="G40" s="20">
        <v>430408000</v>
      </c>
      <c r="H40" s="21">
        <f t="shared" si="0"/>
        <v>40848000</v>
      </c>
      <c r="I40" s="21">
        <v>471256000</v>
      </c>
      <c r="J40" s="21">
        <v>0</v>
      </c>
      <c r="K40" s="20">
        <v>13281000</v>
      </c>
    </row>
    <row r="41" spans="2:11" ht="24.75" customHeight="1">
      <c r="B41" s="17" t="s">
        <v>64</v>
      </c>
      <c r="C41" s="9" t="s">
        <v>1</v>
      </c>
      <c r="D41" s="9" t="s">
        <v>1</v>
      </c>
      <c r="E41" s="18" t="s">
        <v>173</v>
      </c>
      <c r="F41" s="19">
        <v>465744000</v>
      </c>
      <c r="G41" s="20">
        <v>425214000</v>
      </c>
      <c r="H41" s="21">
        <f t="shared" si="0"/>
        <v>40530000</v>
      </c>
      <c r="I41" s="21">
        <v>465744000</v>
      </c>
      <c r="J41" s="21">
        <v>0</v>
      </c>
      <c r="K41" s="20">
        <v>27439660</v>
      </c>
    </row>
    <row r="42" spans="2:11" ht="24.75" customHeight="1">
      <c r="B42" s="17" t="s">
        <v>65</v>
      </c>
      <c r="C42" s="9" t="s">
        <v>1</v>
      </c>
      <c r="D42" s="9" t="s">
        <v>1</v>
      </c>
      <c r="E42" s="18" t="s">
        <v>174</v>
      </c>
      <c r="F42" s="19">
        <v>600277000</v>
      </c>
      <c r="G42" s="20">
        <v>554042000</v>
      </c>
      <c r="H42" s="21">
        <f t="shared" si="0"/>
        <v>46235000</v>
      </c>
      <c r="I42" s="21">
        <v>600277000</v>
      </c>
      <c r="J42" s="21">
        <v>0</v>
      </c>
      <c r="K42" s="20">
        <v>51538230</v>
      </c>
    </row>
    <row r="43" spans="2:11" ht="24.75" customHeight="1">
      <c r="B43" s="17" t="s">
        <v>66</v>
      </c>
      <c r="C43" s="9" t="s">
        <v>1</v>
      </c>
      <c r="D43" s="9" t="s">
        <v>1</v>
      </c>
      <c r="E43" s="18" t="s">
        <v>175</v>
      </c>
      <c r="F43" s="19">
        <v>378164000</v>
      </c>
      <c r="G43" s="20">
        <v>351332000</v>
      </c>
      <c r="H43" s="21">
        <f t="shared" si="0"/>
        <v>26832000</v>
      </c>
      <c r="I43" s="21">
        <v>378164000</v>
      </c>
      <c r="J43" s="21">
        <v>0</v>
      </c>
      <c r="K43" s="20">
        <v>35801020</v>
      </c>
    </row>
    <row r="44" spans="2:11" ht="24.75" customHeight="1">
      <c r="B44" s="17" t="s">
        <v>67</v>
      </c>
      <c r="C44" s="9" t="s">
        <v>1</v>
      </c>
      <c r="D44" s="9" t="s">
        <v>1</v>
      </c>
      <c r="E44" s="18" t="s">
        <v>176</v>
      </c>
      <c r="F44" s="19">
        <v>382553000</v>
      </c>
      <c r="G44" s="20">
        <v>354572000</v>
      </c>
      <c r="H44" s="21">
        <f t="shared" si="0"/>
        <v>27981000</v>
      </c>
      <c r="I44" s="21">
        <v>382553000</v>
      </c>
      <c r="J44" s="21">
        <v>0</v>
      </c>
      <c r="K44" s="20">
        <v>7476070</v>
      </c>
    </row>
    <row r="45" spans="2:11" ht="24.75" customHeight="1">
      <c r="B45" s="17" t="s">
        <v>68</v>
      </c>
      <c r="C45" s="9" t="s">
        <v>1</v>
      </c>
      <c r="D45" s="9" t="s">
        <v>1</v>
      </c>
      <c r="E45" s="18" t="s">
        <v>177</v>
      </c>
      <c r="F45" s="19">
        <v>393741000</v>
      </c>
      <c r="G45" s="20">
        <v>368227000</v>
      </c>
      <c r="H45" s="21">
        <f t="shared" si="0"/>
        <v>25514000</v>
      </c>
      <c r="I45" s="21">
        <v>393741000</v>
      </c>
      <c r="J45" s="21">
        <v>0</v>
      </c>
      <c r="K45" s="20">
        <v>7651320</v>
      </c>
    </row>
    <row r="46" spans="2:11" ht="24.75" customHeight="1">
      <c r="B46" s="17" t="s">
        <v>69</v>
      </c>
      <c r="C46" s="9" t="s">
        <v>1</v>
      </c>
      <c r="D46" s="9" t="s">
        <v>1</v>
      </c>
      <c r="E46" s="18" t="s">
        <v>178</v>
      </c>
      <c r="F46" s="19">
        <v>369046000</v>
      </c>
      <c r="G46" s="20">
        <v>351053800</v>
      </c>
      <c r="H46" s="21">
        <f t="shared" si="0"/>
        <v>17992200</v>
      </c>
      <c r="I46" s="21">
        <v>369046000</v>
      </c>
      <c r="J46" s="21">
        <v>0</v>
      </c>
      <c r="K46" s="20">
        <v>14780350</v>
      </c>
    </row>
    <row r="47" spans="2:11" ht="24.75" customHeight="1">
      <c r="B47" s="17" t="s">
        <v>70</v>
      </c>
      <c r="C47" s="9" t="s">
        <v>1</v>
      </c>
      <c r="D47" s="9" t="s">
        <v>1</v>
      </c>
      <c r="E47" s="18" t="s">
        <v>179</v>
      </c>
      <c r="F47" s="19">
        <v>327220000</v>
      </c>
      <c r="G47" s="20">
        <v>295749000</v>
      </c>
      <c r="H47" s="21">
        <f t="shared" si="0"/>
        <v>31471000</v>
      </c>
      <c r="I47" s="21">
        <v>327220000</v>
      </c>
      <c r="J47" s="21">
        <v>0</v>
      </c>
      <c r="K47" s="20">
        <v>26289000</v>
      </c>
    </row>
    <row r="48" spans="2:11" ht="24.75" customHeight="1">
      <c r="B48" s="17" t="s">
        <v>71</v>
      </c>
      <c r="C48" s="9" t="s">
        <v>1</v>
      </c>
      <c r="D48" s="9" t="s">
        <v>1</v>
      </c>
      <c r="E48" s="18" t="s">
        <v>180</v>
      </c>
      <c r="F48" s="19">
        <v>117485000</v>
      </c>
      <c r="G48" s="20">
        <v>114700000</v>
      </c>
      <c r="H48" s="21">
        <f t="shared" si="0"/>
        <v>2785000</v>
      </c>
      <c r="I48" s="21">
        <v>117485000</v>
      </c>
      <c r="J48" s="21">
        <v>0</v>
      </c>
      <c r="K48" s="20">
        <v>15666000</v>
      </c>
    </row>
    <row r="49" spans="2:11" ht="24.75" customHeight="1">
      <c r="B49" s="17" t="s">
        <v>72</v>
      </c>
      <c r="C49" s="9" t="s">
        <v>1</v>
      </c>
      <c r="D49" s="9" t="s">
        <v>1</v>
      </c>
      <c r="E49" s="18" t="s">
        <v>181</v>
      </c>
      <c r="F49" s="19">
        <v>125629000</v>
      </c>
      <c r="G49" s="20">
        <v>123257000</v>
      </c>
      <c r="H49" s="21">
        <f t="shared" si="0"/>
        <v>2372000</v>
      </c>
      <c r="I49" s="21">
        <v>125629000</v>
      </c>
      <c r="J49" s="21">
        <v>0</v>
      </c>
      <c r="K49" s="20">
        <v>12290000</v>
      </c>
    </row>
    <row r="50" spans="2:11" ht="24.75" customHeight="1">
      <c r="B50" s="17" t="s">
        <v>73</v>
      </c>
      <c r="C50" s="9" t="s">
        <v>1</v>
      </c>
      <c r="D50" s="9" t="s">
        <v>1</v>
      </c>
      <c r="E50" s="18" t="s">
        <v>182</v>
      </c>
      <c r="F50" s="19">
        <v>247628000</v>
      </c>
      <c r="G50" s="20">
        <v>235546000</v>
      </c>
      <c r="H50" s="21">
        <f t="shared" si="0"/>
        <v>12082000</v>
      </c>
      <c r="I50" s="21">
        <v>247628000</v>
      </c>
      <c r="J50" s="21">
        <v>0</v>
      </c>
      <c r="K50" s="20">
        <v>19740640</v>
      </c>
    </row>
    <row r="51" spans="2:11" ht="24.75" customHeight="1">
      <c r="B51" s="17" t="s">
        <v>74</v>
      </c>
      <c r="C51" s="9" t="s">
        <v>1</v>
      </c>
      <c r="D51" s="9" t="s">
        <v>1</v>
      </c>
      <c r="E51" s="18" t="s">
        <v>183</v>
      </c>
      <c r="F51" s="19">
        <v>426867000</v>
      </c>
      <c r="G51" s="20">
        <v>395526000</v>
      </c>
      <c r="H51" s="21">
        <f t="shared" si="0"/>
        <v>31341000</v>
      </c>
      <c r="I51" s="21">
        <v>426867000</v>
      </c>
      <c r="J51" s="21">
        <v>0</v>
      </c>
      <c r="K51" s="20">
        <v>21665670</v>
      </c>
    </row>
    <row r="52" spans="2:11" ht="24.75" customHeight="1">
      <c r="B52" s="17" t="s">
        <v>75</v>
      </c>
      <c r="C52" s="9" t="s">
        <v>1</v>
      </c>
      <c r="D52" s="9" t="s">
        <v>1</v>
      </c>
      <c r="E52" s="18" t="s">
        <v>184</v>
      </c>
      <c r="F52" s="19">
        <v>307133000</v>
      </c>
      <c r="G52" s="20">
        <v>284704000</v>
      </c>
      <c r="H52" s="21">
        <f t="shared" si="0"/>
        <v>22429000</v>
      </c>
      <c r="I52" s="21">
        <v>307133000</v>
      </c>
      <c r="J52" s="21">
        <v>0</v>
      </c>
      <c r="K52" s="20">
        <v>15456460</v>
      </c>
    </row>
    <row r="53" spans="2:11" ht="24.75" customHeight="1">
      <c r="B53" s="17" t="s">
        <v>76</v>
      </c>
      <c r="C53" s="9" t="s">
        <v>1</v>
      </c>
      <c r="D53" s="9" t="s">
        <v>1</v>
      </c>
      <c r="E53" s="18" t="s">
        <v>185</v>
      </c>
      <c r="F53" s="19">
        <v>248496000</v>
      </c>
      <c r="G53" s="20">
        <v>225004000</v>
      </c>
      <c r="H53" s="21">
        <f t="shared" si="0"/>
        <v>23492000</v>
      </c>
      <c r="I53" s="21">
        <v>248496000</v>
      </c>
      <c r="J53" s="21">
        <v>0</v>
      </c>
      <c r="K53" s="20">
        <v>15765700</v>
      </c>
    </row>
    <row r="54" spans="2:11" ht="24.75" customHeight="1">
      <c r="B54" s="17" t="s">
        <v>77</v>
      </c>
      <c r="C54" s="9" t="s">
        <v>1</v>
      </c>
      <c r="D54" s="9" t="s">
        <v>1</v>
      </c>
      <c r="E54" s="18" t="s">
        <v>186</v>
      </c>
      <c r="F54" s="19">
        <v>312422000</v>
      </c>
      <c r="G54" s="20">
        <v>288722000</v>
      </c>
      <c r="H54" s="21">
        <f t="shared" si="0"/>
        <v>23700000</v>
      </c>
      <c r="I54" s="21">
        <v>312422000</v>
      </c>
      <c r="J54" s="21">
        <v>0</v>
      </c>
      <c r="K54" s="20">
        <v>24167470</v>
      </c>
    </row>
    <row r="55" spans="2:11" ht="24.75" customHeight="1">
      <c r="B55" s="17" t="s">
        <v>78</v>
      </c>
      <c r="C55" s="9" t="s">
        <v>1</v>
      </c>
      <c r="D55" s="9" t="s">
        <v>1</v>
      </c>
      <c r="E55" s="18" t="s">
        <v>187</v>
      </c>
      <c r="F55" s="19">
        <v>359220000</v>
      </c>
      <c r="G55" s="20">
        <v>331567000</v>
      </c>
      <c r="H55" s="21">
        <f t="shared" si="0"/>
        <v>27653000</v>
      </c>
      <c r="I55" s="21">
        <v>359220000</v>
      </c>
      <c r="J55" s="21">
        <v>0</v>
      </c>
      <c r="K55" s="20">
        <v>17115300</v>
      </c>
    </row>
    <row r="56" spans="2:11" ht="24.75" customHeight="1">
      <c r="B56" s="17" t="s">
        <v>79</v>
      </c>
      <c r="C56" s="9" t="s">
        <v>1</v>
      </c>
      <c r="D56" s="9" t="s">
        <v>1</v>
      </c>
      <c r="E56" s="18" t="s">
        <v>188</v>
      </c>
      <c r="F56" s="19">
        <v>212520000</v>
      </c>
      <c r="G56" s="20">
        <v>192368000</v>
      </c>
      <c r="H56" s="21">
        <f t="shared" si="0"/>
        <v>20152000</v>
      </c>
      <c r="I56" s="21">
        <v>212520000</v>
      </c>
      <c r="J56" s="21">
        <v>0</v>
      </c>
      <c r="K56" s="20">
        <v>9505340</v>
      </c>
    </row>
    <row r="57" spans="2:11" ht="24.75" customHeight="1">
      <c r="B57" s="17" t="s">
        <v>80</v>
      </c>
      <c r="C57" s="9" t="s">
        <v>1</v>
      </c>
      <c r="D57" s="9" t="s">
        <v>1</v>
      </c>
      <c r="E57" s="18" t="s">
        <v>189</v>
      </c>
      <c r="F57" s="19">
        <v>386574000</v>
      </c>
      <c r="G57" s="20">
        <v>338160000</v>
      </c>
      <c r="H57" s="21">
        <f t="shared" si="0"/>
        <v>48414000</v>
      </c>
      <c r="I57" s="21">
        <v>386574000</v>
      </c>
      <c r="J57" s="21">
        <v>0</v>
      </c>
      <c r="K57" s="20">
        <v>246171340</v>
      </c>
    </row>
    <row r="58" spans="2:11" ht="24.75" customHeight="1">
      <c r="B58" s="17" t="s">
        <v>81</v>
      </c>
      <c r="C58" s="9" t="s">
        <v>1</v>
      </c>
      <c r="D58" s="9" t="s">
        <v>1</v>
      </c>
      <c r="E58" s="18" t="s">
        <v>190</v>
      </c>
      <c r="F58" s="19">
        <v>353531000</v>
      </c>
      <c r="G58" s="20">
        <v>301049000</v>
      </c>
      <c r="H58" s="21">
        <f t="shared" si="0"/>
        <v>52482000</v>
      </c>
      <c r="I58" s="21">
        <v>353531000</v>
      </c>
      <c r="J58" s="21">
        <v>0</v>
      </c>
      <c r="K58" s="20">
        <v>7330480</v>
      </c>
    </row>
    <row r="59" spans="2:11" ht="24.75" customHeight="1">
      <c r="B59" s="17" t="s">
        <v>82</v>
      </c>
      <c r="C59" s="9" t="s">
        <v>1</v>
      </c>
      <c r="D59" s="9" t="s">
        <v>1</v>
      </c>
      <c r="E59" s="18" t="s">
        <v>191</v>
      </c>
      <c r="F59" s="19">
        <v>319724000</v>
      </c>
      <c r="G59" s="20">
        <v>289546000</v>
      </c>
      <c r="H59" s="21">
        <f t="shared" si="0"/>
        <v>30178000</v>
      </c>
      <c r="I59" s="21">
        <v>319724000</v>
      </c>
      <c r="J59" s="21">
        <v>0</v>
      </c>
      <c r="K59" s="20">
        <v>20046850</v>
      </c>
    </row>
    <row r="60" spans="2:11" ht="24.75" customHeight="1">
      <c r="B60" s="17" t="s">
        <v>83</v>
      </c>
      <c r="C60" s="9" t="s">
        <v>1</v>
      </c>
      <c r="D60" s="9" t="s">
        <v>1</v>
      </c>
      <c r="E60" s="18" t="s">
        <v>192</v>
      </c>
      <c r="F60" s="19">
        <v>228340000</v>
      </c>
      <c r="G60" s="20">
        <v>209978000</v>
      </c>
      <c r="H60" s="21">
        <f t="shared" si="0"/>
        <v>18362000</v>
      </c>
      <c r="I60" s="21">
        <v>228340000</v>
      </c>
      <c r="J60" s="21">
        <v>0</v>
      </c>
      <c r="K60" s="20">
        <v>4720170</v>
      </c>
    </row>
    <row r="61" spans="2:11" ht="24.75" customHeight="1">
      <c r="B61" s="17" t="s">
        <v>84</v>
      </c>
      <c r="C61" s="9" t="s">
        <v>1</v>
      </c>
      <c r="D61" s="9" t="s">
        <v>1</v>
      </c>
      <c r="E61" s="18" t="s">
        <v>193</v>
      </c>
      <c r="F61" s="19">
        <v>231072000</v>
      </c>
      <c r="G61" s="20">
        <v>215691000</v>
      </c>
      <c r="H61" s="21">
        <f t="shared" si="0"/>
        <v>15381000</v>
      </c>
      <c r="I61" s="21">
        <v>231072000</v>
      </c>
      <c r="J61" s="21">
        <v>0</v>
      </c>
      <c r="K61" s="20">
        <v>11212930</v>
      </c>
    </row>
    <row r="62" spans="2:11" ht="24.75" customHeight="1">
      <c r="B62" s="17" t="s">
        <v>85</v>
      </c>
      <c r="C62" s="9" t="s">
        <v>1</v>
      </c>
      <c r="D62" s="9" t="s">
        <v>1</v>
      </c>
      <c r="E62" s="18" t="s">
        <v>194</v>
      </c>
      <c r="F62" s="19">
        <v>284372000</v>
      </c>
      <c r="G62" s="20">
        <v>260782000</v>
      </c>
      <c r="H62" s="21">
        <f t="shared" si="0"/>
        <v>23590000</v>
      </c>
      <c r="I62" s="21">
        <v>284372000</v>
      </c>
      <c r="J62" s="21">
        <v>0</v>
      </c>
      <c r="K62" s="20">
        <v>17046630</v>
      </c>
    </row>
    <row r="63" spans="2:11" ht="24.75" customHeight="1">
      <c r="B63" s="17" t="s">
        <v>86</v>
      </c>
      <c r="C63" s="9" t="s">
        <v>1</v>
      </c>
      <c r="D63" s="9" t="s">
        <v>1</v>
      </c>
      <c r="E63" s="18" t="s">
        <v>195</v>
      </c>
      <c r="F63" s="19">
        <v>188940000</v>
      </c>
      <c r="G63" s="20">
        <v>177693000</v>
      </c>
      <c r="H63" s="21">
        <f t="shared" si="0"/>
        <v>11247000</v>
      </c>
      <c r="I63" s="21">
        <v>188940000</v>
      </c>
      <c r="J63" s="21">
        <v>0</v>
      </c>
      <c r="K63" s="20">
        <v>6686030</v>
      </c>
    </row>
    <row r="64" spans="2:11" ht="24.75" customHeight="1">
      <c r="B64" s="17" t="s">
        <v>87</v>
      </c>
      <c r="C64" s="9" t="s">
        <v>1</v>
      </c>
      <c r="D64" s="9" t="s">
        <v>1</v>
      </c>
      <c r="E64" s="18" t="s">
        <v>196</v>
      </c>
      <c r="F64" s="19">
        <v>333173000</v>
      </c>
      <c r="G64" s="20">
        <v>311461000</v>
      </c>
      <c r="H64" s="21">
        <f t="shared" si="0"/>
        <v>21712000</v>
      </c>
      <c r="I64" s="21">
        <v>333173000</v>
      </c>
      <c r="J64" s="21">
        <v>0</v>
      </c>
      <c r="K64" s="20">
        <v>15717490</v>
      </c>
    </row>
    <row r="65" spans="2:11" ht="24.75" customHeight="1">
      <c r="B65" s="17" t="s">
        <v>88</v>
      </c>
      <c r="C65" s="9" t="s">
        <v>1</v>
      </c>
      <c r="D65" s="9" t="s">
        <v>1</v>
      </c>
      <c r="E65" s="18" t="s">
        <v>197</v>
      </c>
      <c r="F65" s="19">
        <v>161878000</v>
      </c>
      <c r="G65" s="20">
        <v>151669000</v>
      </c>
      <c r="H65" s="21">
        <f t="shared" si="0"/>
        <v>10209000</v>
      </c>
      <c r="I65" s="21">
        <v>161878000</v>
      </c>
      <c r="J65" s="21">
        <v>0</v>
      </c>
      <c r="K65" s="20">
        <v>11555500</v>
      </c>
    </row>
    <row r="66" spans="2:11" ht="24.75" customHeight="1">
      <c r="B66" s="17" t="s">
        <v>89</v>
      </c>
      <c r="C66" s="9" t="s">
        <v>1</v>
      </c>
      <c r="D66" s="9" t="s">
        <v>1</v>
      </c>
      <c r="E66" s="18" t="s">
        <v>198</v>
      </c>
      <c r="F66" s="19">
        <v>237489000</v>
      </c>
      <c r="G66" s="20">
        <v>208533000</v>
      </c>
      <c r="H66" s="21">
        <f t="shared" si="0"/>
        <v>28956000</v>
      </c>
      <c r="I66" s="21">
        <v>237489000</v>
      </c>
      <c r="J66" s="21">
        <v>0</v>
      </c>
      <c r="K66" s="20">
        <v>7934610</v>
      </c>
    </row>
    <row r="67" spans="2:11" ht="24.75" customHeight="1">
      <c r="B67" s="17" t="s">
        <v>90</v>
      </c>
      <c r="C67" s="9" t="s">
        <v>1</v>
      </c>
      <c r="D67" s="9" t="s">
        <v>1</v>
      </c>
      <c r="E67" s="18" t="s">
        <v>199</v>
      </c>
      <c r="F67" s="19">
        <v>256744000</v>
      </c>
      <c r="G67" s="20">
        <v>239835000</v>
      </c>
      <c r="H67" s="21">
        <f t="shared" si="0"/>
        <v>16909000</v>
      </c>
      <c r="I67" s="21">
        <v>256744000</v>
      </c>
      <c r="J67" s="21">
        <v>0</v>
      </c>
      <c r="K67" s="20">
        <v>21299570</v>
      </c>
    </row>
    <row r="68" spans="2:11" ht="24.75" customHeight="1">
      <c r="B68" s="17" t="s">
        <v>91</v>
      </c>
      <c r="C68" s="9" t="s">
        <v>1</v>
      </c>
      <c r="D68" s="9" t="s">
        <v>1</v>
      </c>
      <c r="E68" s="18" t="s">
        <v>200</v>
      </c>
      <c r="F68" s="19">
        <v>257314000</v>
      </c>
      <c r="G68" s="20">
        <v>237960000</v>
      </c>
      <c r="H68" s="21">
        <f t="shared" si="0"/>
        <v>19354000</v>
      </c>
      <c r="I68" s="21">
        <v>257314000</v>
      </c>
      <c r="J68" s="21">
        <v>0</v>
      </c>
      <c r="K68" s="20">
        <v>5778150</v>
      </c>
    </row>
    <row r="69" spans="2:11" ht="24.75" customHeight="1">
      <c r="B69" s="17" t="s">
        <v>92</v>
      </c>
      <c r="C69" s="9" t="s">
        <v>1</v>
      </c>
      <c r="D69" s="9" t="s">
        <v>1</v>
      </c>
      <c r="E69" s="18" t="s">
        <v>201</v>
      </c>
      <c r="F69" s="19">
        <v>254412000</v>
      </c>
      <c r="G69" s="20">
        <v>237554000</v>
      </c>
      <c r="H69" s="21">
        <f t="shared" si="0"/>
        <v>16858000</v>
      </c>
      <c r="I69" s="21">
        <v>254412000</v>
      </c>
      <c r="J69" s="21">
        <v>0</v>
      </c>
      <c r="K69" s="20">
        <v>8481570</v>
      </c>
    </row>
    <row r="70" spans="2:11" ht="24.75" customHeight="1">
      <c r="B70" s="17" t="s">
        <v>93</v>
      </c>
      <c r="C70" s="9" t="s">
        <v>1</v>
      </c>
      <c r="D70" s="9" t="s">
        <v>1</v>
      </c>
      <c r="E70" s="18" t="s">
        <v>202</v>
      </c>
      <c r="F70" s="19">
        <v>242955000</v>
      </c>
      <c r="G70" s="20">
        <v>226912000</v>
      </c>
      <c r="H70" s="21">
        <f t="shared" si="0"/>
        <v>16043000</v>
      </c>
      <c r="I70" s="21">
        <v>242955000</v>
      </c>
      <c r="J70" s="21">
        <v>0</v>
      </c>
      <c r="K70" s="20">
        <v>9170850</v>
      </c>
    </row>
    <row r="71" spans="2:11" ht="24.75" customHeight="1">
      <c r="B71" s="17" t="s">
        <v>94</v>
      </c>
      <c r="C71" s="9" t="s">
        <v>1</v>
      </c>
      <c r="D71" s="9" t="s">
        <v>1</v>
      </c>
      <c r="E71" s="18" t="s">
        <v>203</v>
      </c>
      <c r="F71" s="19">
        <v>372686000</v>
      </c>
      <c r="G71" s="20">
        <v>344500000</v>
      </c>
      <c r="H71" s="21">
        <f t="shared" si="0"/>
        <v>28186000</v>
      </c>
      <c r="I71" s="21">
        <v>372686000</v>
      </c>
      <c r="J71" s="21">
        <v>0</v>
      </c>
      <c r="K71" s="20">
        <v>4653330</v>
      </c>
    </row>
    <row r="72" spans="2:11" ht="24.75" customHeight="1">
      <c r="B72" s="17" t="s">
        <v>95</v>
      </c>
      <c r="C72" s="9" t="s">
        <v>1</v>
      </c>
      <c r="D72" s="9" t="s">
        <v>1</v>
      </c>
      <c r="E72" s="18" t="s">
        <v>204</v>
      </c>
      <c r="F72" s="19">
        <v>85475000</v>
      </c>
      <c r="G72" s="20">
        <v>74777000</v>
      </c>
      <c r="H72" s="21">
        <f t="shared" si="0"/>
        <v>10698000</v>
      </c>
      <c r="I72" s="21">
        <v>85475000</v>
      </c>
      <c r="J72" s="21">
        <v>0</v>
      </c>
      <c r="K72" s="20">
        <v>20138780</v>
      </c>
    </row>
    <row r="73" spans="2:11" ht="24.75" customHeight="1">
      <c r="B73" s="17" t="s">
        <v>96</v>
      </c>
      <c r="C73" s="9" t="s">
        <v>1</v>
      </c>
      <c r="D73" s="9" t="s">
        <v>1</v>
      </c>
      <c r="E73" s="18" t="s">
        <v>205</v>
      </c>
      <c r="F73" s="19">
        <v>141654000</v>
      </c>
      <c r="G73" s="20">
        <v>133939000</v>
      </c>
      <c r="H73" s="21">
        <f t="shared" si="0"/>
        <v>7715000</v>
      </c>
      <c r="I73" s="21">
        <v>141654000</v>
      </c>
      <c r="J73" s="21">
        <v>0</v>
      </c>
      <c r="K73" s="20">
        <v>7260520</v>
      </c>
    </row>
    <row r="74" spans="2:11" ht="24.75" customHeight="1">
      <c r="B74" s="17" t="s">
        <v>97</v>
      </c>
      <c r="C74" s="9" t="s">
        <v>1</v>
      </c>
      <c r="D74" s="9" t="s">
        <v>1</v>
      </c>
      <c r="E74" s="18" t="s">
        <v>206</v>
      </c>
      <c r="F74" s="19">
        <v>141702000</v>
      </c>
      <c r="G74" s="20">
        <v>135403000</v>
      </c>
      <c r="H74" s="21">
        <f t="shared" si="0"/>
        <v>6299000</v>
      </c>
      <c r="I74" s="21">
        <v>141702000</v>
      </c>
      <c r="J74" s="21">
        <v>0</v>
      </c>
      <c r="K74" s="20">
        <v>14254290</v>
      </c>
    </row>
    <row r="75" spans="2:11" ht="24.75" customHeight="1">
      <c r="B75" s="17" t="s">
        <v>98</v>
      </c>
      <c r="C75" s="9" t="s">
        <v>1</v>
      </c>
      <c r="D75" s="9" t="s">
        <v>1</v>
      </c>
      <c r="E75" s="18" t="s">
        <v>207</v>
      </c>
      <c r="F75" s="19">
        <v>199618000</v>
      </c>
      <c r="G75" s="20">
        <v>193948000</v>
      </c>
      <c r="H75" s="21">
        <f t="shared" si="0"/>
        <v>5670000</v>
      </c>
      <c r="I75" s="21">
        <v>199618000</v>
      </c>
      <c r="J75" s="21">
        <v>0</v>
      </c>
      <c r="K75" s="20">
        <v>15424620</v>
      </c>
    </row>
    <row r="76" spans="2:11" ht="24.75" customHeight="1">
      <c r="B76" s="17" t="s">
        <v>99</v>
      </c>
      <c r="C76" s="9" t="s">
        <v>1</v>
      </c>
      <c r="D76" s="9" t="s">
        <v>1</v>
      </c>
      <c r="E76" s="18" t="s">
        <v>208</v>
      </c>
      <c r="F76" s="19">
        <v>147779000</v>
      </c>
      <c r="G76" s="20">
        <v>140045000</v>
      </c>
      <c r="H76" s="21">
        <f t="shared" si="0"/>
        <v>7734000</v>
      </c>
      <c r="I76" s="21">
        <v>147779000</v>
      </c>
      <c r="J76" s="21">
        <v>0</v>
      </c>
      <c r="K76" s="20">
        <v>10323310</v>
      </c>
    </row>
    <row r="77" spans="2:11" ht="24.75" customHeight="1">
      <c r="B77" s="17" t="s">
        <v>100</v>
      </c>
      <c r="C77" s="9" t="s">
        <v>1</v>
      </c>
      <c r="D77" s="9" t="s">
        <v>1</v>
      </c>
      <c r="E77" s="18" t="s">
        <v>209</v>
      </c>
      <c r="F77" s="19">
        <v>131894000</v>
      </c>
      <c r="G77" s="20">
        <v>122512000</v>
      </c>
      <c r="H77" s="21">
        <f t="shared" si="0"/>
        <v>9382000</v>
      </c>
      <c r="I77" s="21">
        <v>131894000</v>
      </c>
      <c r="J77" s="21">
        <v>0</v>
      </c>
      <c r="K77" s="20">
        <v>14394420</v>
      </c>
    </row>
    <row r="78" spans="2:11" ht="24.75" customHeight="1">
      <c r="B78" s="17" t="s">
        <v>101</v>
      </c>
      <c r="C78" s="9" t="s">
        <v>1</v>
      </c>
      <c r="D78" s="9" t="s">
        <v>1</v>
      </c>
      <c r="E78" s="18" t="s">
        <v>210</v>
      </c>
      <c r="F78" s="19">
        <v>172661000</v>
      </c>
      <c r="G78" s="20">
        <v>161267000</v>
      </c>
      <c r="H78" s="21">
        <f t="shared" si="0"/>
        <v>11394000</v>
      </c>
      <c r="I78" s="21">
        <v>172661000</v>
      </c>
      <c r="J78" s="21">
        <v>0</v>
      </c>
      <c r="K78" s="20">
        <v>15973000</v>
      </c>
    </row>
    <row r="79" spans="2:11" ht="24.75" customHeight="1">
      <c r="B79" s="17" t="s">
        <v>102</v>
      </c>
      <c r="C79" s="9" t="s">
        <v>1</v>
      </c>
      <c r="D79" s="9" t="s">
        <v>1</v>
      </c>
      <c r="E79" s="18" t="s">
        <v>211</v>
      </c>
      <c r="F79" s="19">
        <v>189716000</v>
      </c>
      <c r="G79" s="20">
        <v>177888000</v>
      </c>
      <c r="H79" s="21">
        <f t="shared" si="0"/>
        <v>11828000</v>
      </c>
      <c r="I79" s="21">
        <v>189716000</v>
      </c>
      <c r="J79" s="21">
        <v>0</v>
      </c>
      <c r="K79" s="20">
        <v>6086680</v>
      </c>
    </row>
    <row r="80" spans="2:11" ht="24.75" customHeight="1">
      <c r="B80" s="17" t="s">
        <v>103</v>
      </c>
      <c r="C80" s="9" t="s">
        <v>1</v>
      </c>
      <c r="D80" s="9" t="s">
        <v>1</v>
      </c>
      <c r="E80" s="18" t="s">
        <v>212</v>
      </c>
      <c r="F80" s="19">
        <v>153649000</v>
      </c>
      <c r="G80" s="20">
        <v>145496000</v>
      </c>
      <c r="H80" s="21">
        <f t="shared" si="0"/>
        <v>8153000</v>
      </c>
      <c r="I80" s="21">
        <v>153649000</v>
      </c>
      <c r="J80" s="21">
        <v>0</v>
      </c>
      <c r="K80" s="20">
        <v>11189270</v>
      </c>
    </row>
    <row r="81" spans="2:11" ht="24.75" customHeight="1">
      <c r="B81" s="17" t="s">
        <v>104</v>
      </c>
      <c r="C81" s="9" t="s">
        <v>1</v>
      </c>
      <c r="D81" s="9" t="s">
        <v>1</v>
      </c>
      <c r="E81" s="18" t="s">
        <v>213</v>
      </c>
      <c r="F81" s="19">
        <v>134961000</v>
      </c>
      <c r="G81" s="20">
        <v>128930000</v>
      </c>
      <c r="H81" s="21">
        <f t="shared" si="0"/>
        <v>6031000</v>
      </c>
      <c r="I81" s="21">
        <v>134961000</v>
      </c>
      <c r="J81" s="21">
        <v>0</v>
      </c>
      <c r="K81" s="20">
        <v>9196420</v>
      </c>
    </row>
    <row r="82" spans="2:11" ht="24.75" customHeight="1">
      <c r="B82" s="17" t="s">
        <v>105</v>
      </c>
      <c r="C82" s="9" t="s">
        <v>1</v>
      </c>
      <c r="D82" s="9" t="s">
        <v>1</v>
      </c>
      <c r="E82" s="18" t="s">
        <v>214</v>
      </c>
      <c r="F82" s="19">
        <v>157940000</v>
      </c>
      <c r="G82" s="20">
        <v>148179000</v>
      </c>
      <c r="H82" s="21">
        <f t="shared" si="0"/>
        <v>9761000</v>
      </c>
      <c r="I82" s="21">
        <v>157940000</v>
      </c>
      <c r="J82" s="21">
        <v>0</v>
      </c>
      <c r="K82" s="20">
        <v>9764490</v>
      </c>
    </row>
    <row r="83" spans="2:11" ht="24.75" customHeight="1">
      <c r="B83" s="17" t="s">
        <v>106</v>
      </c>
      <c r="C83" s="9" t="s">
        <v>1</v>
      </c>
      <c r="D83" s="9" t="s">
        <v>1</v>
      </c>
      <c r="E83" s="18" t="s">
        <v>215</v>
      </c>
      <c r="F83" s="19">
        <v>141153000</v>
      </c>
      <c r="G83" s="20">
        <v>135407000</v>
      </c>
      <c r="H83" s="21">
        <f aca="true" t="shared" si="1" ref="H83:H127">I83-G83</f>
        <v>5746000</v>
      </c>
      <c r="I83" s="21">
        <v>141153000</v>
      </c>
      <c r="J83" s="21">
        <v>0</v>
      </c>
      <c r="K83" s="20">
        <v>5668500</v>
      </c>
    </row>
    <row r="84" spans="2:11" ht="24.75" customHeight="1">
      <c r="B84" s="17" t="s">
        <v>107</v>
      </c>
      <c r="C84" s="9" t="s">
        <v>1</v>
      </c>
      <c r="D84" s="9" t="s">
        <v>1</v>
      </c>
      <c r="E84" s="18" t="s">
        <v>216</v>
      </c>
      <c r="F84" s="19">
        <v>171942000</v>
      </c>
      <c r="G84" s="20">
        <v>165660000</v>
      </c>
      <c r="H84" s="21">
        <f t="shared" si="1"/>
        <v>6282000</v>
      </c>
      <c r="I84" s="21">
        <v>171942000</v>
      </c>
      <c r="J84" s="21">
        <v>0</v>
      </c>
      <c r="K84" s="20">
        <v>10207080</v>
      </c>
    </row>
    <row r="85" spans="2:11" ht="24.75" customHeight="1">
      <c r="B85" s="17" t="s">
        <v>108</v>
      </c>
      <c r="C85" s="9" t="s">
        <v>1</v>
      </c>
      <c r="D85" s="9" t="s">
        <v>1</v>
      </c>
      <c r="E85" s="18" t="s">
        <v>217</v>
      </c>
      <c r="F85" s="19">
        <v>158300000</v>
      </c>
      <c r="G85" s="20">
        <v>151696000</v>
      </c>
      <c r="H85" s="21">
        <f t="shared" si="1"/>
        <v>6604000</v>
      </c>
      <c r="I85" s="21">
        <v>158300000</v>
      </c>
      <c r="J85" s="21">
        <v>0</v>
      </c>
      <c r="K85" s="20">
        <v>10710410</v>
      </c>
    </row>
    <row r="86" spans="2:11" ht="24.75" customHeight="1">
      <c r="B86" s="17" t="s">
        <v>109</v>
      </c>
      <c r="C86" s="9" t="s">
        <v>1</v>
      </c>
      <c r="D86" s="9" t="s">
        <v>1</v>
      </c>
      <c r="E86" s="18" t="s">
        <v>218</v>
      </c>
      <c r="F86" s="19">
        <v>132259000</v>
      </c>
      <c r="G86" s="20">
        <v>125147000</v>
      </c>
      <c r="H86" s="21">
        <f t="shared" si="1"/>
        <v>7112000</v>
      </c>
      <c r="I86" s="21">
        <v>132259000</v>
      </c>
      <c r="J86" s="21">
        <v>0</v>
      </c>
      <c r="K86" s="20">
        <v>8919210</v>
      </c>
    </row>
    <row r="87" spans="2:11" ht="24.75" customHeight="1">
      <c r="B87" s="17" t="s">
        <v>110</v>
      </c>
      <c r="C87" s="9" t="s">
        <v>1</v>
      </c>
      <c r="D87" s="9" t="s">
        <v>1</v>
      </c>
      <c r="E87" s="18" t="s">
        <v>219</v>
      </c>
      <c r="F87" s="19">
        <v>94077000</v>
      </c>
      <c r="G87" s="20">
        <v>88955000</v>
      </c>
      <c r="H87" s="21">
        <f t="shared" si="1"/>
        <v>5122000</v>
      </c>
      <c r="I87" s="21">
        <v>94077000</v>
      </c>
      <c r="J87" s="21">
        <v>0</v>
      </c>
      <c r="K87" s="20">
        <v>7748430</v>
      </c>
    </row>
    <row r="88" spans="2:11" ht="24.75" customHeight="1">
      <c r="B88" s="17" t="s">
        <v>111</v>
      </c>
      <c r="C88" s="9" t="s">
        <v>1</v>
      </c>
      <c r="D88" s="9" t="s">
        <v>1</v>
      </c>
      <c r="E88" s="18" t="s">
        <v>220</v>
      </c>
      <c r="F88" s="19">
        <v>92494000</v>
      </c>
      <c r="G88" s="20">
        <v>88046000</v>
      </c>
      <c r="H88" s="21">
        <f t="shared" si="1"/>
        <v>4448000</v>
      </c>
      <c r="I88" s="21">
        <v>92494000</v>
      </c>
      <c r="J88" s="21">
        <v>0</v>
      </c>
      <c r="K88" s="20">
        <v>6689630</v>
      </c>
    </row>
    <row r="89" spans="2:11" ht="24.75" customHeight="1">
      <c r="B89" s="17" t="s">
        <v>112</v>
      </c>
      <c r="C89" s="9" t="s">
        <v>1</v>
      </c>
      <c r="D89" s="9" t="s">
        <v>1</v>
      </c>
      <c r="E89" s="18" t="s">
        <v>221</v>
      </c>
      <c r="F89" s="19">
        <v>97884000</v>
      </c>
      <c r="G89" s="20">
        <v>94050000</v>
      </c>
      <c r="H89" s="21">
        <f t="shared" si="1"/>
        <v>3834000</v>
      </c>
      <c r="I89" s="21">
        <v>97884000</v>
      </c>
      <c r="J89" s="21">
        <v>0</v>
      </c>
      <c r="K89" s="20">
        <v>8067510</v>
      </c>
    </row>
    <row r="90" spans="2:11" ht="24.75" customHeight="1">
      <c r="B90" s="17" t="s">
        <v>113</v>
      </c>
      <c r="C90" s="9" t="s">
        <v>1</v>
      </c>
      <c r="D90" s="9" t="s">
        <v>1</v>
      </c>
      <c r="E90" s="18" t="s">
        <v>222</v>
      </c>
      <c r="F90" s="19">
        <v>85572000</v>
      </c>
      <c r="G90" s="20">
        <v>82660000</v>
      </c>
      <c r="H90" s="21">
        <f t="shared" si="1"/>
        <v>2912000</v>
      </c>
      <c r="I90" s="21">
        <v>85572000</v>
      </c>
      <c r="J90" s="21">
        <v>0</v>
      </c>
      <c r="K90" s="20">
        <v>8218820</v>
      </c>
    </row>
    <row r="91" spans="2:11" ht="24.75" customHeight="1">
      <c r="B91" s="17" t="s">
        <v>114</v>
      </c>
      <c r="C91" s="9" t="s">
        <v>1</v>
      </c>
      <c r="D91" s="9" t="s">
        <v>1</v>
      </c>
      <c r="E91" s="18" t="s">
        <v>223</v>
      </c>
      <c r="F91" s="19">
        <v>95507000</v>
      </c>
      <c r="G91" s="20">
        <v>92894000</v>
      </c>
      <c r="H91" s="21">
        <f t="shared" si="1"/>
        <v>2613000</v>
      </c>
      <c r="I91" s="21">
        <v>95507000</v>
      </c>
      <c r="J91" s="21">
        <v>0</v>
      </c>
      <c r="K91" s="20">
        <v>2886270</v>
      </c>
    </row>
    <row r="92" spans="2:11" ht="24.75" customHeight="1">
      <c r="B92" s="17" t="s">
        <v>115</v>
      </c>
      <c r="C92" s="9" t="s">
        <v>1</v>
      </c>
      <c r="D92" s="9" t="s">
        <v>1</v>
      </c>
      <c r="E92" s="18" t="s">
        <v>224</v>
      </c>
      <c r="F92" s="19">
        <v>115451000</v>
      </c>
      <c r="G92" s="20">
        <v>110226000</v>
      </c>
      <c r="H92" s="21">
        <f t="shared" si="1"/>
        <v>5225000</v>
      </c>
      <c r="I92" s="21">
        <v>115451000</v>
      </c>
      <c r="J92" s="21">
        <v>0</v>
      </c>
      <c r="K92" s="20">
        <v>6003040</v>
      </c>
    </row>
    <row r="93" spans="2:11" ht="24.75" customHeight="1">
      <c r="B93" s="17" t="s">
        <v>116</v>
      </c>
      <c r="C93" s="9" t="s">
        <v>1</v>
      </c>
      <c r="D93" s="9" t="s">
        <v>1</v>
      </c>
      <c r="E93" s="18" t="s">
        <v>225</v>
      </c>
      <c r="F93" s="19">
        <v>187528000</v>
      </c>
      <c r="G93" s="20">
        <v>175624000</v>
      </c>
      <c r="H93" s="21">
        <f t="shared" si="1"/>
        <v>11904000</v>
      </c>
      <c r="I93" s="21">
        <v>187528000</v>
      </c>
      <c r="J93" s="21">
        <v>0</v>
      </c>
      <c r="K93" s="20">
        <v>16905930</v>
      </c>
    </row>
    <row r="94" spans="2:11" ht="24.75" customHeight="1">
      <c r="B94" s="17" t="s">
        <v>117</v>
      </c>
      <c r="C94" s="9" t="s">
        <v>1</v>
      </c>
      <c r="D94" s="9" t="s">
        <v>1</v>
      </c>
      <c r="E94" s="18" t="s">
        <v>226</v>
      </c>
      <c r="F94" s="19">
        <v>80839000</v>
      </c>
      <c r="G94" s="20">
        <v>76866000</v>
      </c>
      <c r="H94" s="21">
        <f t="shared" si="1"/>
        <v>3973000</v>
      </c>
      <c r="I94" s="21">
        <v>80839000</v>
      </c>
      <c r="J94" s="21">
        <v>0</v>
      </c>
      <c r="K94" s="20">
        <v>14551520</v>
      </c>
    </row>
    <row r="95" spans="2:11" ht="24.75" customHeight="1">
      <c r="B95" s="17" t="s">
        <v>118</v>
      </c>
      <c r="C95" s="9" t="s">
        <v>1</v>
      </c>
      <c r="D95" s="9" t="s">
        <v>1</v>
      </c>
      <c r="E95" s="18" t="s">
        <v>227</v>
      </c>
      <c r="F95" s="19">
        <v>116822000</v>
      </c>
      <c r="G95" s="20">
        <v>111773500</v>
      </c>
      <c r="H95" s="21">
        <f t="shared" si="1"/>
        <v>5048500</v>
      </c>
      <c r="I95" s="21">
        <v>116822000</v>
      </c>
      <c r="J95" s="21">
        <v>0</v>
      </c>
      <c r="K95" s="20">
        <v>4924080</v>
      </c>
    </row>
    <row r="96" spans="2:11" ht="24.75" customHeight="1">
      <c r="B96" s="17" t="s">
        <v>119</v>
      </c>
      <c r="C96" s="9" t="s">
        <v>1</v>
      </c>
      <c r="D96" s="9" t="s">
        <v>1</v>
      </c>
      <c r="E96" s="18" t="s">
        <v>228</v>
      </c>
      <c r="F96" s="19">
        <v>96239000</v>
      </c>
      <c r="G96" s="20">
        <v>92688000</v>
      </c>
      <c r="H96" s="21">
        <f t="shared" si="1"/>
        <v>3551000</v>
      </c>
      <c r="I96" s="21">
        <v>96239000</v>
      </c>
      <c r="J96" s="21">
        <v>0</v>
      </c>
      <c r="K96" s="20">
        <v>10134000</v>
      </c>
    </row>
    <row r="97" spans="2:11" ht="24.75" customHeight="1">
      <c r="B97" s="17" t="s">
        <v>120</v>
      </c>
      <c r="C97" s="9" t="s">
        <v>1</v>
      </c>
      <c r="D97" s="9" t="s">
        <v>1</v>
      </c>
      <c r="E97" s="18" t="s">
        <v>229</v>
      </c>
      <c r="F97" s="19">
        <v>105828000</v>
      </c>
      <c r="G97" s="20">
        <v>100393000</v>
      </c>
      <c r="H97" s="21">
        <f t="shared" si="1"/>
        <v>5435000</v>
      </c>
      <c r="I97" s="21">
        <v>105828000</v>
      </c>
      <c r="J97" s="21">
        <v>0</v>
      </c>
      <c r="K97" s="20">
        <v>6376150</v>
      </c>
    </row>
    <row r="98" spans="2:11" ht="24.75" customHeight="1">
      <c r="B98" s="17" t="s">
        <v>121</v>
      </c>
      <c r="C98" s="9" t="s">
        <v>1</v>
      </c>
      <c r="D98" s="9" t="s">
        <v>1</v>
      </c>
      <c r="E98" s="18" t="s">
        <v>230</v>
      </c>
      <c r="F98" s="19">
        <v>103901000</v>
      </c>
      <c r="G98" s="20">
        <v>101779000</v>
      </c>
      <c r="H98" s="21">
        <f t="shared" si="1"/>
        <v>2122000</v>
      </c>
      <c r="I98" s="21">
        <v>103901000</v>
      </c>
      <c r="J98" s="21">
        <v>0</v>
      </c>
      <c r="K98" s="20">
        <v>5099380</v>
      </c>
    </row>
    <row r="99" spans="2:11" ht="24.75" customHeight="1">
      <c r="B99" s="17" t="s">
        <v>122</v>
      </c>
      <c r="C99" s="9" t="s">
        <v>1</v>
      </c>
      <c r="D99" s="9" t="s">
        <v>1</v>
      </c>
      <c r="E99" s="18" t="s">
        <v>231</v>
      </c>
      <c r="F99" s="19">
        <v>118643000</v>
      </c>
      <c r="G99" s="20">
        <v>110701000</v>
      </c>
      <c r="H99" s="21">
        <f t="shared" si="1"/>
        <v>7942000</v>
      </c>
      <c r="I99" s="21">
        <v>118643000</v>
      </c>
      <c r="J99" s="21">
        <v>0</v>
      </c>
      <c r="K99" s="20">
        <v>4786390</v>
      </c>
    </row>
    <row r="100" spans="2:11" ht="24.75" customHeight="1">
      <c r="B100" s="17" t="s">
        <v>123</v>
      </c>
      <c r="C100" s="9" t="s">
        <v>1</v>
      </c>
      <c r="D100" s="9" t="s">
        <v>1</v>
      </c>
      <c r="E100" s="18" t="s">
        <v>232</v>
      </c>
      <c r="F100" s="19">
        <v>94643000</v>
      </c>
      <c r="G100" s="20">
        <v>90566000</v>
      </c>
      <c r="H100" s="21">
        <f t="shared" si="1"/>
        <v>4077000</v>
      </c>
      <c r="I100" s="21">
        <v>94643000</v>
      </c>
      <c r="J100" s="21">
        <v>0</v>
      </c>
      <c r="K100" s="20">
        <v>15407080</v>
      </c>
    </row>
    <row r="101" spans="2:11" ht="24.75" customHeight="1">
      <c r="B101" s="17" t="s">
        <v>124</v>
      </c>
      <c r="C101" s="9" t="s">
        <v>1</v>
      </c>
      <c r="D101" s="9" t="s">
        <v>1</v>
      </c>
      <c r="E101" s="18" t="s">
        <v>233</v>
      </c>
      <c r="F101" s="19">
        <v>118850000</v>
      </c>
      <c r="G101" s="20">
        <v>116143000</v>
      </c>
      <c r="H101" s="21">
        <f t="shared" si="1"/>
        <v>2707000</v>
      </c>
      <c r="I101" s="21">
        <v>118850000</v>
      </c>
      <c r="J101" s="21">
        <v>0</v>
      </c>
      <c r="K101" s="20">
        <v>8515710</v>
      </c>
    </row>
    <row r="102" spans="2:11" ht="24.75" customHeight="1">
      <c r="B102" s="17" t="s">
        <v>125</v>
      </c>
      <c r="C102" s="9" t="s">
        <v>1</v>
      </c>
      <c r="D102" s="9" t="s">
        <v>1</v>
      </c>
      <c r="E102" s="18" t="s">
        <v>234</v>
      </c>
      <c r="F102" s="19">
        <v>98649000</v>
      </c>
      <c r="G102" s="20">
        <v>95760000</v>
      </c>
      <c r="H102" s="21">
        <f t="shared" si="1"/>
        <v>2889000</v>
      </c>
      <c r="I102" s="21">
        <v>98649000</v>
      </c>
      <c r="J102" s="21">
        <v>0</v>
      </c>
      <c r="K102" s="20">
        <v>8847200</v>
      </c>
    </row>
    <row r="103" spans="2:11" ht="24.75" customHeight="1">
      <c r="B103" s="17" t="s">
        <v>126</v>
      </c>
      <c r="C103" s="9" t="s">
        <v>1</v>
      </c>
      <c r="D103" s="9" t="s">
        <v>1</v>
      </c>
      <c r="E103" s="18" t="s">
        <v>235</v>
      </c>
      <c r="F103" s="19">
        <v>108206000</v>
      </c>
      <c r="G103" s="20">
        <v>106208000</v>
      </c>
      <c r="H103" s="21">
        <f t="shared" si="1"/>
        <v>1998000</v>
      </c>
      <c r="I103" s="21">
        <v>108206000</v>
      </c>
      <c r="J103" s="21">
        <v>0</v>
      </c>
      <c r="K103" s="20">
        <v>9075000</v>
      </c>
    </row>
    <row r="104" spans="2:11" ht="24.75" customHeight="1">
      <c r="B104" s="17" t="s">
        <v>127</v>
      </c>
      <c r="C104" s="9" t="s">
        <v>1</v>
      </c>
      <c r="D104" s="9" t="s">
        <v>1</v>
      </c>
      <c r="E104" s="18" t="s">
        <v>236</v>
      </c>
      <c r="F104" s="19">
        <v>100138000</v>
      </c>
      <c r="G104" s="20">
        <v>97532000</v>
      </c>
      <c r="H104" s="21">
        <f t="shared" si="1"/>
        <v>2606000</v>
      </c>
      <c r="I104" s="21">
        <v>100138000</v>
      </c>
      <c r="J104" s="21">
        <v>0</v>
      </c>
      <c r="K104" s="20">
        <v>5455500</v>
      </c>
    </row>
    <row r="105" spans="2:11" ht="24.75" customHeight="1">
      <c r="B105" s="17" t="s">
        <v>128</v>
      </c>
      <c r="C105" s="9" t="s">
        <v>1</v>
      </c>
      <c r="D105" s="9" t="s">
        <v>1</v>
      </c>
      <c r="E105" s="18" t="s">
        <v>237</v>
      </c>
      <c r="F105" s="19">
        <v>80762000</v>
      </c>
      <c r="G105" s="20">
        <v>78735000</v>
      </c>
      <c r="H105" s="21">
        <f t="shared" si="1"/>
        <v>2027000</v>
      </c>
      <c r="I105" s="21">
        <v>80762000</v>
      </c>
      <c r="J105" s="21">
        <v>0</v>
      </c>
      <c r="K105" s="20">
        <v>5647150</v>
      </c>
    </row>
    <row r="106" spans="2:11" ht="24.75" customHeight="1">
      <c r="B106" s="17" t="s">
        <v>129</v>
      </c>
      <c r="C106" s="9" t="s">
        <v>1</v>
      </c>
      <c r="D106" s="9" t="s">
        <v>1</v>
      </c>
      <c r="E106" s="18" t="s">
        <v>238</v>
      </c>
      <c r="F106" s="19">
        <v>101364000</v>
      </c>
      <c r="G106" s="20">
        <v>97619000</v>
      </c>
      <c r="H106" s="21">
        <f t="shared" si="1"/>
        <v>3745000</v>
      </c>
      <c r="I106" s="21">
        <v>101364000</v>
      </c>
      <c r="J106" s="21">
        <v>0</v>
      </c>
      <c r="K106" s="20">
        <v>9312210</v>
      </c>
    </row>
    <row r="107" spans="2:11" ht="24.75" customHeight="1">
      <c r="B107" s="17" t="s">
        <v>130</v>
      </c>
      <c r="C107" s="9" t="s">
        <v>1</v>
      </c>
      <c r="D107" s="9" t="s">
        <v>1</v>
      </c>
      <c r="E107" s="18" t="s">
        <v>239</v>
      </c>
      <c r="F107" s="19">
        <v>90459000</v>
      </c>
      <c r="G107" s="20">
        <v>87221000</v>
      </c>
      <c r="H107" s="21">
        <f t="shared" si="1"/>
        <v>3238000</v>
      </c>
      <c r="I107" s="21">
        <v>90459000</v>
      </c>
      <c r="J107" s="21">
        <v>0</v>
      </c>
      <c r="K107" s="20">
        <v>4189370</v>
      </c>
    </row>
    <row r="108" spans="2:11" ht="24.75" customHeight="1">
      <c r="B108" s="17" t="s">
        <v>131</v>
      </c>
      <c r="C108" s="9" t="s">
        <v>1</v>
      </c>
      <c r="D108" s="9" t="s">
        <v>1</v>
      </c>
      <c r="E108" s="18" t="s">
        <v>240</v>
      </c>
      <c r="F108" s="19">
        <v>121318000</v>
      </c>
      <c r="G108" s="20">
        <v>115137000</v>
      </c>
      <c r="H108" s="21">
        <f t="shared" si="1"/>
        <v>6181000</v>
      </c>
      <c r="I108" s="21">
        <v>121318000</v>
      </c>
      <c r="J108" s="21">
        <v>0</v>
      </c>
      <c r="K108" s="20">
        <v>10926270</v>
      </c>
    </row>
    <row r="109" spans="2:11" ht="24.75" customHeight="1">
      <c r="B109" s="17" t="s">
        <v>132</v>
      </c>
      <c r="C109" s="9" t="s">
        <v>1</v>
      </c>
      <c r="D109" s="9" t="s">
        <v>1</v>
      </c>
      <c r="E109" s="18" t="s">
        <v>241</v>
      </c>
      <c r="F109" s="19">
        <v>61776000</v>
      </c>
      <c r="G109" s="20">
        <v>60730000</v>
      </c>
      <c r="H109" s="21">
        <f t="shared" si="1"/>
        <v>1046000</v>
      </c>
      <c r="I109" s="21">
        <v>61776000</v>
      </c>
      <c r="J109" s="21">
        <v>0</v>
      </c>
      <c r="K109" s="20">
        <v>31445440</v>
      </c>
    </row>
    <row r="110" spans="2:11" ht="24.75" customHeight="1">
      <c r="B110" s="17" t="s">
        <v>133</v>
      </c>
      <c r="C110" s="9" t="s">
        <v>1</v>
      </c>
      <c r="D110" s="9" t="s">
        <v>1</v>
      </c>
      <c r="E110" s="18" t="s">
        <v>242</v>
      </c>
      <c r="F110" s="19">
        <v>73212000</v>
      </c>
      <c r="G110" s="20">
        <v>71608000</v>
      </c>
      <c r="H110" s="21">
        <f t="shared" si="1"/>
        <v>1604000</v>
      </c>
      <c r="I110" s="21">
        <v>73212000</v>
      </c>
      <c r="J110" s="21">
        <v>0</v>
      </c>
      <c r="K110" s="20">
        <v>10797610</v>
      </c>
    </row>
    <row r="111" spans="2:11" ht="24.75" customHeight="1">
      <c r="B111" s="17" t="s">
        <v>134</v>
      </c>
      <c r="C111" s="9" t="s">
        <v>1</v>
      </c>
      <c r="D111" s="9" t="s">
        <v>1</v>
      </c>
      <c r="E111" s="18" t="s">
        <v>243</v>
      </c>
      <c r="F111" s="19">
        <v>77752000</v>
      </c>
      <c r="G111" s="20">
        <v>76588000</v>
      </c>
      <c r="H111" s="21">
        <f t="shared" si="1"/>
        <v>1164000</v>
      </c>
      <c r="I111" s="21">
        <v>77752000</v>
      </c>
      <c r="J111" s="21">
        <v>0</v>
      </c>
      <c r="K111" s="20">
        <v>6272270</v>
      </c>
    </row>
    <row r="112" spans="2:11" ht="24.75" customHeight="1">
      <c r="B112" s="17" t="s">
        <v>135</v>
      </c>
      <c r="C112" s="9" t="s">
        <v>1</v>
      </c>
      <c r="D112" s="9" t="s">
        <v>1</v>
      </c>
      <c r="E112" s="18" t="s">
        <v>244</v>
      </c>
      <c r="F112" s="19">
        <v>93180000</v>
      </c>
      <c r="G112" s="20">
        <v>90216000</v>
      </c>
      <c r="H112" s="21">
        <f t="shared" si="1"/>
        <v>2964000</v>
      </c>
      <c r="I112" s="21">
        <v>93180000</v>
      </c>
      <c r="J112" s="21">
        <v>0</v>
      </c>
      <c r="K112" s="20">
        <v>12787190</v>
      </c>
    </row>
    <row r="113" spans="2:11" ht="24.75" customHeight="1">
      <c r="B113" s="17" t="s">
        <v>136</v>
      </c>
      <c r="C113" s="9" t="s">
        <v>1</v>
      </c>
      <c r="D113" s="9" t="s">
        <v>1</v>
      </c>
      <c r="E113" s="18" t="s">
        <v>245</v>
      </c>
      <c r="F113" s="19">
        <v>97354000</v>
      </c>
      <c r="G113" s="20">
        <v>94354000</v>
      </c>
      <c r="H113" s="21">
        <f t="shared" si="1"/>
        <v>3000000</v>
      </c>
      <c r="I113" s="21">
        <v>97354000</v>
      </c>
      <c r="J113" s="21">
        <v>0</v>
      </c>
      <c r="K113" s="20">
        <v>5404440</v>
      </c>
    </row>
    <row r="114" spans="2:11" ht="24.75" customHeight="1">
      <c r="B114" s="17" t="s">
        <v>137</v>
      </c>
      <c r="C114" s="9" t="s">
        <v>1</v>
      </c>
      <c r="D114" s="9" t="s">
        <v>1</v>
      </c>
      <c r="E114" s="18" t="s">
        <v>246</v>
      </c>
      <c r="F114" s="19">
        <v>52047000</v>
      </c>
      <c r="G114" s="20">
        <v>51974000</v>
      </c>
      <c r="H114" s="21">
        <f t="shared" si="1"/>
        <v>73000</v>
      </c>
      <c r="I114" s="21">
        <v>52047000</v>
      </c>
      <c r="J114" s="21">
        <v>0</v>
      </c>
      <c r="K114" s="20">
        <v>32752420</v>
      </c>
    </row>
    <row r="115" spans="2:11" ht="24.75" customHeight="1">
      <c r="B115" s="17" t="s">
        <v>138</v>
      </c>
      <c r="C115" s="9" t="s">
        <v>1</v>
      </c>
      <c r="D115" s="9" t="s">
        <v>1</v>
      </c>
      <c r="E115" s="18" t="s">
        <v>247</v>
      </c>
      <c r="F115" s="19">
        <v>159286000</v>
      </c>
      <c r="G115" s="20">
        <v>157428000</v>
      </c>
      <c r="H115" s="21">
        <f t="shared" si="1"/>
        <v>1858000</v>
      </c>
      <c r="I115" s="21">
        <v>159286000</v>
      </c>
      <c r="J115" s="21">
        <v>0</v>
      </c>
      <c r="K115" s="20">
        <v>23399850</v>
      </c>
    </row>
    <row r="116" spans="2:11" ht="24.75" customHeight="1">
      <c r="B116" s="17" t="s">
        <v>139</v>
      </c>
      <c r="C116" s="9" t="s">
        <v>1</v>
      </c>
      <c r="D116" s="9" t="s">
        <v>1</v>
      </c>
      <c r="E116" s="18" t="s">
        <v>248</v>
      </c>
      <c r="F116" s="19">
        <v>54892000</v>
      </c>
      <c r="G116" s="20">
        <v>54703000</v>
      </c>
      <c r="H116" s="21">
        <f t="shared" si="1"/>
        <v>189000</v>
      </c>
      <c r="I116" s="21">
        <v>54892000</v>
      </c>
      <c r="J116" s="21">
        <v>0</v>
      </c>
      <c r="K116" s="20">
        <v>19101400</v>
      </c>
    </row>
    <row r="117" spans="2:11" ht="24.75" customHeight="1">
      <c r="B117" s="17" t="s">
        <v>140</v>
      </c>
      <c r="C117" s="9" t="s">
        <v>1</v>
      </c>
      <c r="D117" s="9" t="s">
        <v>1</v>
      </c>
      <c r="E117" s="18" t="s">
        <v>249</v>
      </c>
      <c r="F117" s="19">
        <v>86764000</v>
      </c>
      <c r="G117" s="20">
        <v>86418000</v>
      </c>
      <c r="H117" s="21">
        <f t="shared" si="1"/>
        <v>346000</v>
      </c>
      <c r="I117" s="21">
        <v>86764000</v>
      </c>
      <c r="J117" s="21">
        <v>0</v>
      </c>
      <c r="K117" s="20">
        <v>16987620</v>
      </c>
    </row>
    <row r="118" spans="2:11" ht="24.75" customHeight="1">
      <c r="B118" s="17" t="s">
        <v>141</v>
      </c>
      <c r="C118" s="9" t="s">
        <v>1</v>
      </c>
      <c r="D118" s="9" t="s">
        <v>1</v>
      </c>
      <c r="E118" s="18" t="s">
        <v>250</v>
      </c>
      <c r="F118" s="19">
        <v>138989000</v>
      </c>
      <c r="G118" s="20">
        <v>136944000</v>
      </c>
      <c r="H118" s="21">
        <f t="shared" si="1"/>
        <v>2045000</v>
      </c>
      <c r="I118" s="21">
        <v>138989000</v>
      </c>
      <c r="J118" s="21">
        <v>0</v>
      </c>
      <c r="K118" s="20">
        <v>13576440</v>
      </c>
    </row>
    <row r="119" spans="2:11" ht="24.75" customHeight="1">
      <c r="B119" s="17" t="s">
        <v>142</v>
      </c>
      <c r="C119" s="9" t="s">
        <v>1</v>
      </c>
      <c r="D119" s="9" t="s">
        <v>1</v>
      </c>
      <c r="E119" s="18" t="s">
        <v>251</v>
      </c>
      <c r="F119" s="19">
        <v>329412000</v>
      </c>
      <c r="G119" s="20">
        <v>314344000</v>
      </c>
      <c r="H119" s="21">
        <f t="shared" si="1"/>
        <v>15068000</v>
      </c>
      <c r="I119" s="21">
        <v>329412000</v>
      </c>
      <c r="J119" s="21">
        <v>0</v>
      </c>
      <c r="K119" s="20">
        <v>7659890</v>
      </c>
    </row>
    <row r="120" spans="2:11" ht="24.75" customHeight="1">
      <c r="B120" s="17" t="s">
        <v>143</v>
      </c>
      <c r="C120" s="9" t="s">
        <v>1</v>
      </c>
      <c r="D120" s="9" t="s">
        <v>1</v>
      </c>
      <c r="E120" s="18" t="s">
        <v>252</v>
      </c>
      <c r="F120" s="19">
        <v>94344000</v>
      </c>
      <c r="G120" s="20">
        <v>94286000</v>
      </c>
      <c r="H120" s="21">
        <f t="shared" si="1"/>
        <v>58000</v>
      </c>
      <c r="I120" s="21">
        <v>94344000</v>
      </c>
      <c r="J120" s="21">
        <v>0</v>
      </c>
      <c r="K120" s="20">
        <v>30984330</v>
      </c>
    </row>
    <row r="121" spans="2:11" ht="24.75" customHeight="1">
      <c r="B121" s="17" t="s">
        <v>144</v>
      </c>
      <c r="C121" s="9" t="s">
        <v>1</v>
      </c>
      <c r="D121" s="9" t="s">
        <v>1</v>
      </c>
      <c r="E121" s="18" t="s">
        <v>253</v>
      </c>
      <c r="F121" s="19">
        <v>73294000</v>
      </c>
      <c r="G121" s="20">
        <v>73136000</v>
      </c>
      <c r="H121" s="21">
        <f t="shared" si="1"/>
        <v>158000</v>
      </c>
      <c r="I121" s="21">
        <v>73294000</v>
      </c>
      <c r="J121" s="21">
        <v>0</v>
      </c>
      <c r="K121" s="20">
        <v>13098650</v>
      </c>
    </row>
    <row r="122" spans="2:11" ht="24.75" customHeight="1">
      <c r="B122" s="17" t="s">
        <v>145</v>
      </c>
      <c r="C122" s="9" t="s">
        <v>1</v>
      </c>
      <c r="D122" s="9" t="s">
        <v>1</v>
      </c>
      <c r="E122" s="18" t="s">
        <v>254</v>
      </c>
      <c r="F122" s="19">
        <v>80606000</v>
      </c>
      <c r="G122" s="20">
        <v>80507000</v>
      </c>
      <c r="H122" s="21">
        <f t="shared" si="1"/>
        <v>99000</v>
      </c>
      <c r="I122" s="21">
        <v>80606000</v>
      </c>
      <c r="J122" s="21">
        <v>0</v>
      </c>
      <c r="K122" s="20">
        <v>10926270</v>
      </c>
    </row>
    <row r="123" spans="2:11" ht="24.75" customHeight="1">
      <c r="B123" s="17" t="s">
        <v>146</v>
      </c>
      <c r="C123" s="9" t="s">
        <v>1</v>
      </c>
      <c r="D123" s="9" t="s">
        <v>1</v>
      </c>
      <c r="E123" s="18" t="s">
        <v>255</v>
      </c>
      <c r="F123" s="19">
        <v>56553000</v>
      </c>
      <c r="G123" s="20">
        <v>56529000</v>
      </c>
      <c r="H123" s="21">
        <f t="shared" si="1"/>
        <v>24000</v>
      </c>
      <c r="I123" s="21">
        <v>56553000</v>
      </c>
      <c r="J123" s="21">
        <v>0</v>
      </c>
      <c r="K123" s="20">
        <v>10329160</v>
      </c>
    </row>
    <row r="124" spans="2:11" ht="24.75" customHeight="1">
      <c r="B124" s="17" t="s">
        <v>147</v>
      </c>
      <c r="C124" s="9" t="s">
        <v>1</v>
      </c>
      <c r="D124" s="9" t="s">
        <v>1</v>
      </c>
      <c r="E124" s="18" t="s">
        <v>256</v>
      </c>
      <c r="F124" s="19">
        <v>96769000</v>
      </c>
      <c r="G124" s="20">
        <v>96721000</v>
      </c>
      <c r="H124" s="21">
        <f t="shared" si="1"/>
        <v>48000</v>
      </c>
      <c r="I124" s="21">
        <v>96769000</v>
      </c>
      <c r="J124" s="21">
        <v>0</v>
      </c>
      <c r="K124" s="20">
        <v>4800100</v>
      </c>
    </row>
    <row r="125" spans="2:11" ht="24.75" customHeight="1">
      <c r="B125" s="17" t="s">
        <v>148</v>
      </c>
      <c r="C125" s="9" t="s">
        <v>1</v>
      </c>
      <c r="D125" s="9" t="s">
        <v>1</v>
      </c>
      <c r="E125" s="18" t="s">
        <v>257</v>
      </c>
      <c r="F125" s="19">
        <v>56215000</v>
      </c>
      <c r="G125" s="20">
        <v>53748000</v>
      </c>
      <c r="H125" s="21">
        <f t="shared" si="1"/>
        <v>2467000</v>
      </c>
      <c r="I125" s="21">
        <v>56215000</v>
      </c>
      <c r="J125" s="21">
        <v>0</v>
      </c>
      <c r="K125" s="20">
        <v>4250100</v>
      </c>
    </row>
    <row r="126" spans="2:11" ht="24.75" customHeight="1">
      <c r="B126" s="17" t="s">
        <v>149</v>
      </c>
      <c r="C126" s="9" t="s">
        <v>1</v>
      </c>
      <c r="D126" s="9" t="s">
        <v>1</v>
      </c>
      <c r="E126" s="18" t="s">
        <v>258</v>
      </c>
      <c r="F126" s="19">
        <v>86472000</v>
      </c>
      <c r="G126" s="20">
        <v>79892000</v>
      </c>
      <c r="H126" s="21">
        <f t="shared" si="1"/>
        <v>6580000</v>
      </c>
      <c r="I126" s="21">
        <v>86472000</v>
      </c>
      <c r="J126" s="21">
        <v>0</v>
      </c>
      <c r="K126" s="20">
        <v>6300100</v>
      </c>
    </row>
    <row r="127" spans="2:11" ht="24.75" customHeight="1" thickBot="1">
      <c r="B127" s="17" t="s">
        <v>150</v>
      </c>
      <c r="C127" s="9" t="s">
        <v>1</v>
      </c>
      <c r="D127" s="9" t="s">
        <v>1</v>
      </c>
      <c r="E127" s="18" t="s">
        <v>259</v>
      </c>
      <c r="F127" s="19">
        <v>161941000</v>
      </c>
      <c r="G127" s="20">
        <v>159864000</v>
      </c>
      <c r="H127" s="21">
        <f t="shared" si="1"/>
        <v>2077000</v>
      </c>
      <c r="I127" s="21">
        <v>161941000</v>
      </c>
      <c r="J127" s="21">
        <v>0</v>
      </c>
      <c r="K127" s="20">
        <v>4500100</v>
      </c>
    </row>
    <row r="128" spans="1:11" ht="21.75" customHeight="1" hidden="1">
      <c r="A128" s="3" t="s">
        <v>6</v>
      </c>
      <c r="B128" s="17" t="s">
        <v>1</v>
      </c>
      <c r="C128" s="9" t="s">
        <v>1</v>
      </c>
      <c r="D128" s="9" t="s">
        <v>1</v>
      </c>
      <c r="E128" s="22" t="s">
        <v>1</v>
      </c>
      <c r="F128" s="23" t="s">
        <v>1</v>
      </c>
      <c r="G128" s="23" t="s">
        <v>1</v>
      </c>
      <c r="H128" s="23" t="s">
        <v>1</v>
      </c>
      <c r="I128" s="23" t="s">
        <v>1</v>
      </c>
      <c r="J128" s="23" t="s">
        <v>1</v>
      </c>
      <c r="K128" s="23" t="s">
        <v>1</v>
      </c>
    </row>
    <row r="129" spans="1:11" ht="11.25" customHeight="1" thickBot="1">
      <c r="A129" s="6" t="s">
        <v>6</v>
      </c>
      <c r="E129" s="24" t="s">
        <v>1</v>
      </c>
      <c r="F129" s="24" t="s">
        <v>1</v>
      </c>
      <c r="G129" s="24" t="s">
        <v>1</v>
      </c>
      <c r="H129" s="24" t="s">
        <v>1</v>
      </c>
      <c r="I129" s="24" t="s">
        <v>1</v>
      </c>
      <c r="J129" s="24" t="s">
        <v>1</v>
      </c>
      <c r="K129" s="24" t="s">
        <v>1</v>
      </c>
    </row>
    <row r="130" spans="2:11" ht="30" customHeight="1" thickBot="1">
      <c r="B130" s="40" t="s">
        <v>33</v>
      </c>
      <c r="E130" s="25" t="s">
        <v>34</v>
      </c>
      <c r="F130" s="26">
        <v>28259298000</v>
      </c>
      <c r="G130" s="27">
        <v>26125858300</v>
      </c>
      <c r="H130" s="28">
        <f>I130-G130</f>
        <v>2133439700</v>
      </c>
      <c r="I130" s="28">
        <v>28259298000</v>
      </c>
      <c r="J130" s="28">
        <v>0</v>
      </c>
      <c r="K130" s="27">
        <v>2492689970</v>
      </c>
    </row>
    <row r="131" spans="2:11" ht="30" customHeight="1" thickBot="1">
      <c r="B131" s="6" t="s">
        <v>35</v>
      </c>
      <c r="E131" s="29" t="s">
        <v>36</v>
      </c>
      <c r="F131" s="30">
        <v>59295839000</v>
      </c>
      <c r="G131" s="31">
        <v>50458616000</v>
      </c>
      <c r="H131" s="32">
        <f>I131-G131</f>
        <v>9481908750</v>
      </c>
      <c r="I131" s="32">
        <v>59940524750</v>
      </c>
      <c r="J131" s="32">
        <v>14250000</v>
      </c>
      <c r="K131" s="31">
        <v>4942999955</v>
      </c>
    </row>
    <row r="132" spans="1:11" s="38" customFormat="1" ht="30" customHeight="1" thickBot="1">
      <c r="A132" s="33" t="s">
        <v>6</v>
      </c>
      <c r="B132" s="34" t="s">
        <v>1</v>
      </c>
      <c r="C132" s="34" t="s">
        <v>1</v>
      </c>
      <c r="D132" s="34" t="s">
        <v>1</v>
      </c>
      <c r="E132" s="25" t="s">
        <v>37</v>
      </c>
      <c r="F132" s="35">
        <f aca="true" t="shared" si="2" ref="F132:K132">F130+F131</f>
        <v>87555137000</v>
      </c>
      <c r="G132" s="36">
        <f t="shared" si="2"/>
        <v>76584474300</v>
      </c>
      <c r="H132" s="37">
        <f t="shared" si="2"/>
        <v>11615348450</v>
      </c>
      <c r="I132" s="37">
        <f t="shared" si="2"/>
        <v>88199822750</v>
      </c>
      <c r="J132" s="37">
        <f t="shared" si="2"/>
        <v>14250000</v>
      </c>
      <c r="K132" s="36">
        <f t="shared" si="2"/>
        <v>7435689925</v>
      </c>
    </row>
    <row r="133" spans="1:11" ht="18">
      <c r="A133" s="4" t="s">
        <v>1</v>
      </c>
      <c r="B133" s="4" t="s">
        <v>1</v>
      </c>
      <c r="C133" s="4" t="s">
        <v>1</v>
      </c>
      <c r="D133" s="4" t="s">
        <v>1</v>
      </c>
      <c r="E133" s="4" t="s">
        <v>1</v>
      </c>
      <c r="F133" s="39" t="s">
        <v>1</v>
      </c>
      <c r="G133" s="39" t="s">
        <v>1</v>
      </c>
      <c r="H133" s="39" t="s">
        <v>1</v>
      </c>
      <c r="I133" s="39" t="s">
        <v>1</v>
      </c>
      <c r="J133" s="39" t="s">
        <v>1</v>
      </c>
      <c r="K133" s="39" t="s">
        <v>1</v>
      </c>
    </row>
  </sheetData>
  <sheetProtection/>
  <mergeCells count="12">
    <mergeCell ref="G15:I15"/>
    <mergeCell ref="J15:K15"/>
    <mergeCell ref="E11:K11"/>
    <mergeCell ref="E12:K12"/>
    <mergeCell ref="F14:K14"/>
    <mergeCell ref="E15:E17"/>
    <mergeCell ref="H16:H17"/>
    <mergeCell ref="I16:I17"/>
    <mergeCell ref="J16:J17"/>
    <mergeCell ref="K16:K17"/>
    <mergeCell ref="G16:G17"/>
    <mergeCell ref="F15:F17"/>
  </mergeCells>
  <printOptions horizontalCentered="1" verticalCentered="1"/>
  <pageMargins left="0" right="0" top="0" bottom="0" header="0.1968503937007874" footer="0.1968503937007874"/>
  <pageSetup firstPageNumber="1" useFirstPageNumber="1" fitToHeight="2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5" zoomScaleNormal="75" workbookViewId="0" topLeftCell="E11">
      <selection activeCell="O21" sqref="O21"/>
    </sheetView>
  </sheetViews>
  <sheetFormatPr defaultColWidth="9.00390625" defaultRowHeight="15" customHeight="1"/>
  <cols>
    <col min="1" max="1" width="15.125" style="42" hidden="1" customWidth="1"/>
    <col min="2" max="2" width="10.75390625" style="42" hidden="1" customWidth="1"/>
    <col min="3" max="3" width="8.375" style="42" hidden="1" customWidth="1"/>
    <col min="4" max="4" width="13.375" style="42" hidden="1" customWidth="1"/>
    <col min="5" max="5" width="74.625" style="42" customWidth="1"/>
    <col min="6" max="23" width="20.75390625" style="42" bestFit="1" customWidth="1"/>
    <col min="24" max="16384" width="9.125" style="42" customWidth="1"/>
  </cols>
  <sheetData>
    <row r="1" spans="1:23" ht="15" hidden="1">
      <c r="A1" s="43" t="s">
        <v>0</v>
      </c>
      <c r="B1" s="44" t="s">
        <v>38</v>
      </c>
      <c r="C1" s="41" t="s">
        <v>1</v>
      </c>
      <c r="D1" s="45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6" t="s">
        <v>5</v>
      </c>
      <c r="J1" s="46" t="s">
        <v>7</v>
      </c>
      <c r="K1" s="46" t="s">
        <v>7</v>
      </c>
      <c r="L1" s="46" t="s">
        <v>4</v>
      </c>
      <c r="M1" s="46" t="s">
        <v>5</v>
      </c>
      <c r="N1" s="46" t="s">
        <v>6</v>
      </c>
      <c r="O1" s="46" t="s">
        <v>5</v>
      </c>
      <c r="P1" s="46" t="s">
        <v>7</v>
      </c>
      <c r="Q1" s="46" t="s">
        <v>7</v>
      </c>
      <c r="R1" s="46" t="s">
        <v>4</v>
      </c>
      <c r="S1" s="46" t="s">
        <v>5</v>
      </c>
      <c r="T1" s="46" t="s">
        <v>6</v>
      </c>
      <c r="U1" s="46" t="s">
        <v>5</v>
      </c>
      <c r="V1" s="46" t="s">
        <v>7</v>
      </c>
      <c r="W1" s="46" t="s">
        <v>7</v>
      </c>
    </row>
    <row r="2" spans="1:23" ht="15" hidden="1">
      <c r="A2" s="47" t="s">
        <v>8</v>
      </c>
      <c r="B2" s="44" t="s">
        <v>18</v>
      </c>
      <c r="C2" s="41" t="s">
        <v>40</v>
      </c>
      <c r="D2" s="45" t="s">
        <v>9</v>
      </c>
      <c r="E2" s="48" t="str">
        <f>ButceYil</f>
        <v>2016</v>
      </c>
      <c r="F2" s="48" t="str">
        <f>ButceYil</f>
        <v>2016</v>
      </c>
      <c r="G2" s="48" t="str">
        <f>ButceYil</f>
        <v>2016</v>
      </c>
      <c r="H2" s="48" t="s">
        <v>1</v>
      </c>
      <c r="I2" s="48" t="str">
        <f>ButceYil</f>
        <v>2016</v>
      </c>
      <c r="J2" s="48" t="str">
        <f>ButceYil</f>
        <v>2016</v>
      </c>
      <c r="K2" s="48" t="str">
        <f>ButceYil</f>
        <v>2016</v>
      </c>
      <c r="L2" s="48" t="str">
        <f>ButceYil</f>
        <v>2016</v>
      </c>
      <c r="M2" s="48" t="str">
        <f>ButceYil</f>
        <v>2016</v>
      </c>
      <c r="N2" s="48" t="s">
        <v>1</v>
      </c>
      <c r="O2" s="48" t="str">
        <f>ButceYil</f>
        <v>2016</v>
      </c>
      <c r="P2" s="48" t="str">
        <f>ButceYil</f>
        <v>2016</v>
      </c>
      <c r="Q2" s="48" t="str">
        <f>ButceYil</f>
        <v>2016</v>
      </c>
      <c r="R2" s="48" t="str">
        <f>ButceYil</f>
        <v>2016</v>
      </c>
      <c r="S2" s="48" t="str">
        <f>ButceYil</f>
        <v>2016</v>
      </c>
      <c r="T2" s="48" t="s">
        <v>1</v>
      </c>
      <c r="U2" s="48" t="str">
        <f>ButceYil</f>
        <v>2016</v>
      </c>
      <c r="V2" s="48" t="str">
        <f>ButceYil</f>
        <v>2016</v>
      </c>
      <c r="W2" s="48" t="str">
        <f>ButceYil</f>
        <v>2016</v>
      </c>
    </row>
    <row r="3" spans="1:23" ht="15" hidden="1">
      <c r="A3" s="47" t="s">
        <v>1</v>
      </c>
      <c r="B3" s="44" t="s">
        <v>1</v>
      </c>
      <c r="C3" s="41" t="s">
        <v>1</v>
      </c>
      <c r="D3" s="45" t="s">
        <v>10</v>
      </c>
      <c r="E3" s="48" t="s">
        <v>1</v>
      </c>
      <c r="F3" s="48" t="str">
        <f>ButceYil</f>
        <v>2016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tr">
        <f>ButceYil</f>
        <v>2016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tr">
        <f>ButceYil</f>
        <v>2016</v>
      </c>
      <c r="S3" s="48" t="s">
        <v>1</v>
      </c>
      <c r="T3" s="48" t="s">
        <v>1</v>
      </c>
      <c r="U3" s="48" t="s">
        <v>1</v>
      </c>
      <c r="V3" s="48" t="s">
        <v>1</v>
      </c>
      <c r="W3" s="48" t="s">
        <v>1</v>
      </c>
    </row>
    <row r="4" spans="1:23" ht="15" hidden="1">
      <c r="A4" s="47" t="s">
        <v>11</v>
      </c>
      <c r="B4" s="44" t="s">
        <v>39</v>
      </c>
      <c r="C4" s="41" t="s">
        <v>41</v>
      </c>
      <c r="D4" s="45" t="s">
        <v>12</v>
      </c>
      <c r="F4" s="48" t="str">
        <f>Asama</f>
        <v>3</v>
      </c>
      <c r="G4" s="48" t="str">
        <f>Asama</f>
        <v>3</v>
      </c>
      <c r="H4" s="48" t="s">
        <v>1</v>
      </c>
      <c r="I4" s="48" t="str">
        <f>Asama</f>
        <v>3</v>
      </c>
      <c r="J4" s="48" t="str">
        <f>Asama</f>
        <v>3</v>
      </c>
      <c r="K4" s="48" t="str">
        <f>Asama</f>
        <v>3</v>
      </c>
      <c r="L4" s="48">
        <f>Asama+10</f>
        <v>13</v>
      </c>
      <c r="M4" s="48">
        <f>Asama+10</f>
        <v>13</v>
      </c>
      <c r="N4" s="48" t="s">
        <v>1</v>
      </c>
      <c r="O4" s="48">
        <f>Asama+10</f>
        <v>13</v>
      </c>
      <c r="P4" s="48">
        <f>Asama+10</f>
        <v>13</v>
      </c>
      <c r="Q4" s="48">
        <f>Asama+10</f>
        <v>13</v>
      </c>
      <c r="R4" s="48">
        <f>Asama+20</f>
        <v>23</v>
      </c>
      <c r="S4" s="48">
        <f>Asama+20</f>
        <v>23</v>
      </c>
      <c r="T4" s="48" t="s">
        <v>1</v>
      </c>
      <c r="U4" s="48">
        <f>Asama+20</f>
        <v>23</v>
      </c>
      <c r="V4" s="48">
        <f>Asama+20</f>
        <v>23</v>
      </c>
      <c r="W4" s="48">
        <f>Asama+20</f>
        <v>23</v>
      </c>
    </row>
    <row r="5" spans="1:23" ht="15" hidden="1">
      <c r="A5" s="47" t="s">
        <v>13</v>
      </c>
      <c r="B5" s="41" t="s">
        <v>38</v>
      </c>
      <c r="C5" s="41" t="s">
        <v>1</v>
      </c>
      <c r="D5" s="45" t="s">
        <v>14</v>
      </c>
      <c r="F5" s="46" t="s">
        <v>1</v>
      </c>
      <c r="G5" s="49" t="s">
        <v>15</v>
      </c>
      <c r="H5" s="49" t="s">
        <v>1</v>
      </c>
      <c r="I5" s="49" t="s">
        <v>1</v>
      </c>
      <c r="K5" s="49" t="s">
        <v>1</v>
      </c>
      <c r="L5" s="46" t="s">
        <v>1</v>
      </c>
      <c r="M5" s="49" t="s">
        <v>15</v>
      </c>
      <c r="N5" s="49" t="s">
        <v>1</v>
      </c>
      <c r="O5" s="49" t="s">
        <v>1</v>
      </c>
      <c r="Q5" s="49" t="s">
        <v>1</v>
      </c>
      <c r="R5" s="46" t="s">
        <v>1</v>
      </c>
      <c r="S5" s="49" t="s">
        <v>15</v>
      </c>
      <c r="T5" s="49" t="s">
        <v>1</v>
      </c>
      <c r="U5" s="49" t="s">
        <v>1</v>
      </c>
      <c r="W5" s="49" t="s">
        <v>1</v>
      </c>
    </row>
    <row r="6" spans="1:23" ht="15" hidden="1">
      <c r="A6" s="41" t="s">
        <v>1</v>
      </c>
      <c r="B6" s="41" t="s">
        <v>1</v>
      </c>
      <c r="C6" s="41" t="s">
        <v>1</v>
      </c>
      <c r="D6" s="45" t="s">
        <v>16</v>
      </c>
      <c r="F6" s="46" t="s">
        <v>1</v>
      </c>
      <c r="G6" s="49" t="s">
        <v>1</v>
      </c>
      <c r="H6" s="49" t="s">
        <v>1</v>
      </c>
      <c r="I6" s="49" t="s">
        <v>1</v>
      </c>
      <c r="J6" s="49" t="s">
        <v>17</v>
      </c>
      <c r="K6" s="49" t="s">
        <v>18</v>
      </c>
      <c r="L6" s="46" t="s">
        <v>1</v>
      </c>
      <c r="M6" s="49" t="s">
        <v>1</v>
      </c>
      <c r="N6" s="49" t="s">
        <v>1</v>
      </c>
      <c r="O6" s="49" t="s">
        <v>1</v>
      </c>
      <c r="P6" s="48">
        <v>5</v>
      </c>
      <c r="Q6" s="49" t="s">
        <v>18</v>
      </c>
      <c r="R6" s="46" t="s">
        <v>1</v>
      </c>
      <c r="S6" s="49" t="s">
        <v>1</v>
      </c>
      <c r="T6" s="49" t="s">
        <v>1</v>
      </c>
      <c r="U6" s="49" t="s">
        <v>1</v>
      </c>
      <c r="V6" s="48">
        <v>5</v>
      </c>
      <c r="W6" s="49" t="s">
        <v>18</v>
      </c>
    </row>
    <row r="7" spans="1:23" ht="15" hidden="1">
      <c r="A7" s="50" t="s">
        <v>19</v>
      </c>
      <c r="B7" s="50" t="s">
        <v>1</v>
      </c>
      <c r="C7" s="50" t="s">
        <v>1</v>
      </c>
      <c r="D7" s="46" t="s">
        <v>1</v>
      </c>
      <c r="F7" s="50" t="s">
        <v>1</v>
      </c>
      <c r="G7" s="50" t="s">
        <v>1</v>
      </c>
      <c r="H7" s="50" t="s">
        <v>1</v>
      </c>
      <c r="I7" s="50" t="s">
        <v>1</v>
      </c>
      <c r="J7" s="50" t="s">
        <v>1</v>
      </c>
      <c r="K7" s="50" t="s">
        <v>1</v>
      </c>
      <c r="L7" s="50" t="s">
        <v>1</v>
      </c>
      <c r="M7" s="50" t="s">
        <v>1</v>
      </c>
      <c r="N7" s="50" t="s">
        <v>1</v>
      </c>
      <c r="O7" s="50" t="s">
        <v>1</v>
      </c>
      <c r="P7" s="50" t="s">
        <v>1</v>
      </c>
      <c r="Q7" s="50" t="s">
        <v>1</v>
      </c>
      <c r="R7" s="50" t="s">
        <v>1</v>
      </c>
      <c r="S7" s="50" t="s">
        <v>1</v>
      </c>
      <c r="T7" s="50" t="s">
        <v>1</v>
      </c>
      <c r="U7" s="50" t="s">
        <v>1</v>
      </c>
      <c r="V7" s="50" t="s">
        <v>1</v>
      </c>
      <c r="W7" s="50" t="s">
        <v>1</v>
      </c>
    </row>
    <row r="8" spans="1:23" ht="15" hidden="1">
      <c r="A8" s="50" t="s">
        <v>262</v>
      </c>
      <c r="B8" s="50" t="s">
        <v>1</v>
      </c>
      <c r="C8" s="50" t="s">
        <v>1</v>
      </c>
      <c r="D8" s="50" t="s">
        <v>1</v>
      </c>
      <c r="E8" s="50" t="s">
        <v>1</v>
      </c>
      <c r="F8" s="50" t="s">
        <v>1</v>
      </c>
      <c r="G8" s="50" t="s">
        <v>1</v>
      </c>
      <c r="H8" s="50" t="s">
        <v>1</v>
      </c>
      <c r="I8" s="50" t="s">
        <v>1</v>
      </c>
      <c r="J8" s="50" t="s">
        <v>1</v>
      </c>
      <c r="K8" s="50" t="s">
        <v>1</v>
      </c>
      <c r="L8" s="50" t="s">
        <v>1</v>
      </c>
      <c r="M8" s="50" t="s">
        <v>1</v>
      </c>
      <c r="N8" s="50" t="s">
        <v>1</v>
      </c>
      <c r="O8" s="50" t="s">
        <v>1</v>
      </c>
      <c r="P8" s="50" t="s">
        <v>1</v>
      </c>
      <c r="Q8" s="50" t="s">
        <v>1</v>
      </c>
      <c r="R8" s="50" t="s">
        <v>1</v>
      </c>
      <c r="S8" s="50" t="s">
        <v>1</v>
      </c>
      <c r="T8" s="50" t="s">
        <v>1</v>
      </c>
      <c r="U8" s="50" t="s">
        <v>1</v>
      </c>
      <c r="V8" s="50" t="s">
        <v>1</v>
      </c>
      <c r="W8" s="50" t="s">
        <v>1</v>
      </c>
    </row>
    <row r="9" spans="1:23" ht="19.5" customHeight="1" hidden="1">
      <c r="A9" s="41" t="s">
        <v>1</v>
      </c>
      <c r="B9" s="41" t="s">
        <v>1</v>
      </c>
      <c r="C9" s="41" t="s">
        <v>1</v>
      </c>
      <c r="D9" s="41" t="s">
        <v>1</v>
      </c>
      <c r="E9" s="47" t="s">
        <v>1</v>
      </c>
      <c r="F9" s="47" t="s">
        <v>1</v>
      </c>
      <c r="G9" s="47" t="s">
        <v>1</v>
      </c>
      <c r="H9" s="47" t="s">
        <v>1</v>
      </c>
      <c r="I9" s="47" t="s">
        <v>1</v>
      </c>
      <c r="J9" s="47" t="s">
        <v>1</v>
      </c>
      <c r="K9" s="47" t="s">
        <v>1</v>
      </c>
      <c r="L9" s="47" t="s">
        <v>1</v>
      </c>
      <c r="M9" s="47" t="s">
        <v>1</v>
      </c>
      <c r="N9" s="47" t="s">
        <v>1</v>
      </c>
      <c r="O9" s="47" t="s">
        <v>1</v>
      </c>
      <c r="P9" s="47" t="s">
        <v>1</v>
      </c>
      <c r="Q9" s="47" t="s">
        <v>1</v>
      </c>
      <c r="W9" s="47" t="s">
        <v>1</v>
      </c>
    </row>
    <row r="10" spans="1:23" ht="19.5" customHeight="1" hidden="1">
      <c r="A10" s="41" t="s">
        <v>1</v>
      </c>
      <c r="B10" s="41" t="s">
        <v>1</v>
      </c>
      <c r="C10" s="41" t="s">
        <v>1</v>
      </c>
      <c r="D10" s="41" t="s">
        <v>1</v>
      </c>
      <c r="E10" s="45" t="s">
        <v>1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  <c r="P10" s="45" t="s">
        <v>1</v>
      </c>
      <c r="Q10" s="45" t="s">
        <v>1</v>
      </c>
      <c r="R10" s="45" t="s">
        <v>1</v>
      </c>
      <c r="S10" s="45" t="s">
        <v>1</v>
      </c>
      <c r="T10" s="45" t="s">
        <v>1</v>
      </c>
      <c r="U10" s="45" t="s">
        <v>1</v>
      </c>
      <c r="V10" s="45" t="s">
        <v>1</v>
      </c>
      <c r="W10" s="45" t="s">
        <v>1</v>
      </c>
    </row>
    <row r="11" spans="1:23" ht="23.25" customHeight="1">
      <c r="A11" s="41" t="s">
        <v>1</v>
      </c>
      <c r="B11" s="41" t="s">
        <v>1</v>
      </c>
      <c r="C11" s="41" t="s">
        <v>1</v>
      </c>
      <c r="D11" s="41" t="s">
        <v>1</v>
      </c>
      <c r="E11" s="122" t="s">
        <v>36</v>
      </c>
      <c r="F11" s="122" t="s">
        <v>1</v>
      </c>
      <c r="G11" s="122" t="s">
        <v>1</v>
      </c>
      <c r="H11" s="122" t="s">
        <v>1</v>
      </c>
      <c r="I11" s="122" t="s">
        <v>1</v>
      </c>
      <c r="J11" s="122" t="s">
        <v>1</v>
      </c>
      <c r="K11" s="122" t="s">
        <v>1</v>
      </c>
      <c r="L11" s="122" t="s">
        <v>1</v>
      </c>
      <c r="M11" s="122" t="s">
        <v>1</v>
      </c>
      <c r="N11" s="122" t="s">
        <v>1</v>
      </c>
      <c r="O11" s="122" t="s">
        <v>1</v>
      </c>
      <c r="P11" s="122" t="s">
        <v>1</v>
      </c>
      <c r="Q11" s="122" t="s">
        <v>1</v>
      </c>
      <c r="R11" s="122" t="s">
        <v>1</v>
      </c>
      <c r="S11" s="122" t="s">
        <v>1</v>
      </c>
      <c r="T11" s="122" t="s">
        <v>1</v>
      </c>
      <c r="U11" s="122" t="s">
        <v>1</v>
      </c>
      <c r="V11" s="122" t="s">
        <v>1</v>
      </c>
      <c r="W11" s="122" t="s">
        <v>1</v>
      </c>
    </row>
    <row r="12" spans="1:23" ht="19.5" customHeight="1">
      <c r="A12" s="41" t="s">
        <v>1</v>
      </c>
      <c r="B12" s="41" t="s">
        <v>1</v>
      </c>
      <c r="C12" s="41" t="s">
        <v>1</v>
      </c>
      <c r="D12" s="41" t="s">
        <v>1</v>
      </c>
      <c r="E12" s="122" t="str">
        <f>ButceYil&amp;A7&amp;(ButceYil+2)&amp;A8</f>
        <v>2016 - 2018 DÖNEMİ BÜTÇE GELİRLERİ </v>
      </c>
      <c r="F12" s="122" t="s">
        <v>1</v>
      </c>
      <c r="G12" s="122" t="s">
        <v>1</v>
      </c>
      <c r="H12" s="122" t="s">
        <v>1</v>
      </c>
      <c r="I12" s="122" t="s">
        <v>1</v>
      </c>
      <c r="J12" s="122" t="s">
        <v>1</v>
      </c>
      <c r="K12" s="122" t="s">
        <v>1</v>
      </c>
      <c r="L12" s="122" t="s">
        <v>1</v>
      </c>
      <c r="M12" s="122" t="s">
        <v>1</v>
      </c>
      <c r="N12" s="122" t="s">
        <v>1</v>
      </c>
      <c r="O12" s="122" t="s">
        <v>1</v>
      </c>
      <c r="P12" s="122" t="s">
        <v>1</v>
      </c>
      <c r="Q12" s="122" t="s">
        <v>1</v>
      </c>
      <c r="R12" s="122" t="s">
        <v>1</v>
      </c>
      <c r="S12" s="122" t="s">
        <v>1</v>
      </c>
      <c r="T12" s="122" t="s">
        <v>1</v>
      </c>
      <c r="U12" s="122" t="s">
        <v>1</v>
      </c>
      <c r="V12" s="122" t="s">
        <v>1</v>
      </c>
      <c r="W12" s="122" t="s">
        <v>1</v>
      </c>
    </row>
    <row r="13" spans="1:23" ht="19.5" customHeight="1" thickBot="1">
      <c r="A13" s="41" t="s">
        <v>1</v>
      </c>
      <c r="B13" s="41" t="s">
        <v>1</v>
      </c>
      <c r="C13" s="41" t="s">
        <v>1</v>
      </c>
      <c r="D13" s="41" t="s">
        <v>1</v>
      </c>
      <c r="E13" s="41" t="s">
        <v>1</v>
      </c>
      <c r="F13" s="41" t="s">
        <v>1</v>
      </c>
      <c r="G13" s="41" t="s">
        <v>1</v>
      </c>
      <c r="H13" s="41" t="s">
        <v>1</v>
      </c>
      <c r="I13" s="41" t="s">
        <v>1</v>
      </c>
      <c r="J13" s="41" t="s">
        <v>1</v>
      </c>
      <c r="K13" s="41" t="s">
        <v>1</v>
      </c>
      <c r="L13" s="41" t="s">
        <v>1</v>
      </c>
      <c r="M13" s="41" t="s">
        <v>1</v>
      </c>
      <c r="N13" s="41" t="s">
        <v>1</v>
      </c>
      <c r="O13" s="41" t="s">
        <v>1</v>
      </c>
      <c r="P13" s="41" t="s">
        <v>1</v>
      </c>
      <c r="Q13" s="41" t="s">
        <v>1</v>
      </c>
      <c r="R13" s="41" t="s">
        <v>1</v>
      </c>
      <c r="S13" s="41" t="s">
        <v>1</v>
      </c>
      <c r="T13" s="41" t="s">
        <v>1</v>
      </c>
      <c r="U13" s="41" t="s">
        <v>1</v>
      </c>
      <c r="V13" s="41" t="s">
        <v>1</v>
      </c>
      <c r="W13" s="45" t="str">
        <f>IF(ButceYil&gt;2008,"TL","YTL")</f>
        <v>TL</v>
      </c>
    </row>
    <row r="14" spans="1:23" ht="22.5" customHeight="1" thickBot="1">
      <c r="A14" s="41" t="s">
        <v>1</v>
      </c>
      <c r="B14" s="41" t="s">
        <v>1</v>
      </c>
      <c r="C14" s="41" t="s">
        <v>1</v>
      </c>
      <c r="D14" s="41" t="s">
        <v>1</v>
      </c>
      <c r="E14" s="51" t="s">
        <v>1</v>
      </c>
      <c r="F14" s="145" t="str">
        <f>ButceYil</f>
        <v>2016</v>
      </c>
      <c r="G14" s="146" t="s">
        <v>1</v>
      </c>
      <c r="H14" s="146" t="s">
        <v>1</v>
      </c>
      <c r="I14" s="146" t="s">
        <v>1</v>
      </c>
      <c r="J14" s="146" t="s">
        <v>1</v>
      </c>
      <c r="K14" s="147" t="s">
        <v>1</v>
      </c>
      <c r="L14" s="145">
        <f>ButceYil+1</f>
        <v>2017</v>
      </c>
      <c r="M14" s="146" t="s">
        <v>1</v>
      </c>
      <c r="N14" s="146" t="s">
        <v>1</v>
      </c>
      <c r="O14" s="146" t="s">
        <v>1</v>
      </c>
      <c r="P14" s="146" t="s">
        <v>1</v>
      </c>
      <c r="Q14" s="147" t="s">
        <v>1</v>
      </c>
      <c r="R14" s="145">
        <f>ButceYil+2</f>
        <v>2018</v>
      </c>
      <c r="S14" s="146" t="s">
        <v>1</v>
      </c>
      <c r="T14" s="146" t="s">
        <v>1</v>
      </c>
      <c r="U14" s="146" t="s">
        <v>1</v>
      </c>
      <c r="V14" s="146" t="s">
        <v>1</v>
      </c>
      <c r="W14" s="147" t="s">
        <v>1</v>
      </c>
    </row>
    <row r="15" spans="1:23" ht="22.5" customHeight="1" thickBot="1">
      <c r="A15" s="41" t="s">
        <v>1</v>
      </c>
      <c r="B15" s="41" t="s">
        <v>1</v>
      </c>
      <c r="C15" s="41" t="s">
        <v>1</v>
      </c>
      <c r="D15" s="41" t="s">
        <v>1</v>
      </c>
      <c r="E15" s="148" t="s">
        <v>22</v>
      </c>
      <c r="F15" s="135" t="s">
        <v>23</v>
      </c>
      <c r="G15" s="139" t="s">
        <v>24</v>
      </c>
      <c r="H15" s="140" t="s">
        <v>1</v>
      </c>
      <c r="I15" s="141" t="s">
        <v>1</v>
      </c>
      <c r="J15" s="142" t="s">
        <v>25</v>
      </c>
      <c r="K15" s="143" t="s">
        <v>1</v>
      </c>
      <c r="L15" s="135" t="s">
        <v>23</v>
      </c>
      <c r="M15" s="139" t="s">
        <v>24</v>
      </c>
      <c r="N15" s="140" t="s">
        <v>1</v>
      </c>
      <c r="O15" s="141" t="s">
        <v>1</v>
      </c>
      <c r="P15" s="142" t="s">
        <v>25</v>
      </c>
      <c r="Q15" s="143" t="s">
        <v>1</v>
      </c>
      <c r="R15" s="135" t="s">
        <v>23</v>
      </c>
      <c r="S15" s="139" t="s">
        <v>24</v>
      </c>
      <c r="T15" s="140" t="s">
        <v>1</v>
      </c>
      <c r="U15" s="141" t="s">
        <v>1</v>
      </c>
      <c r="V15" s="142" t="s">
        <v>25</v>
      </c>
      <c r="W15" s="143" t="s">
        <v>1</v>
      </c>
    </row>
    <row r="16" spans="1:23" ht="19.5" customHeight="1">
      <c r="A16" s="41" t="s">
        <v>1</v>
      </c>
      <c r="B16" s="41" t="s">
        <v>1</v>
      </c>
      <c r="C16" s="41" t="s">
        <v>1</v>
      </c>
      <c r="D16" s="41" t="s">
        <v>1</v>
      </c>
      <c r="E16" s="149" t="s">
        <v>1</v>
      </c>
      <c r="F16" s="144" t="s">
        <v>1</v>
      </c>
      <c r="G16" s="137" t="s">
        <v>26</v>
      </c>
      <c r="H16" s="133" t="s">
        <v>27</v>
      </c>
      <c r="I16" s="135" t="s">
        <v>28</v>
      </c>
      <c r="J16" s="133" t="s">
        <v>29</v>
      </c>
      <c r="K16" s="137" t="s">
        <v>30</v>
      </c>
      <c r="L16" s="144" t="s">
        <v>1</v>
      </c>
      <c r="M16" s="137" t="s">
        <v>26</v>
      </c>
      <c r="N16" s="133" t="s">
        <v>27</v>
      </c>
      <c r="O16" s="135" t="s">
        <v>28</v>
      </c>
      <c r="P16" s="133" t="s">
        <v>29</v>
      </c>
      <c r="Q16" s="137" t="s">
        <v>30</v>
      </c>
      <c r="R16" s="144" t="s">
        <v>1</v>
      </c>
      <c r="S16" s="137" t="s">
        <v>26</v>
      </c>
      <c r="T16" s="133" t="s">
        <v>27</v>
      </c>
      <c r="U16" s="135" t="s">
        <v>28</v>
      </c>
      <c r="V16" s="133" t="s">
        <v>29</v>
      </c>
      <c r="W16" s="137" t="s">
        <v>30</v>
      </c>
    </row>
    <row r="17" spans="4:23" ht="19.5" customHeight="1" thickBot="1">
      <c r="D17" s="45" t="s">
        <v>1</v>
      </c>
      <c r="E17" s="150" t="s">
        <v>1</v>
      </c>
      <c r="F17" s="136" t="s">
        <v>1</v>
      </c>
      <c r="G17" s="138" t="s">
        <v>1</v>
      </c>
      <c r="H17" s="134" t="s">
        <v>1</v>
      </c>
      <c r="I17" s="136" t="s">
        <v>1</v>
      </c>
      <c r="J17" s="134" t="s">
        <v>1</v>
      </c>
      <c r="K17" s="138" t="s">
        <v>1</v>
      </c>
      <c r="L17" s="136" t="s">
        <v>1</v>
      </c>
      <c r="M17" s="138" t="s">
        <v>1</v>
      </c>
      <c r="N17" s="134" t="s">
        <v>1</v>
      </c>
      <c r="O17" s="136" t="s">
        <v>1</v>
      </c>
      <c r="P17" s="134" t="s">
        <v>1</v>
      </c>
      <c r="Q17" s="138" t="s">
        <v>1</v>
      </c>
      <c r="R17" s="136" t="s">
        <v>1</v>
      </c>
      <c r="S17" s="138" t="s">
        <v>1</v>
      </c>
      <c r="T17" s="134" t="s">
        <v>1</v>
      </c>
      <c r="U17" s="136" t="s">
        <v>1</v>
      </c>
      <c r="V17" s="134" t="s">
        <v>1</v>
      </c>
      <c r="W17" s="138" t="s">
        <v>1</v>
      </c>
    </row>
    <row r="18" spans="1:23" ht="19.5" customHeight="1" hidden="1">
      <c r="A18" s="45" t="s">
        <v>2</v>
      </c>
      <c r="B18" s="45" t="s">
        <v>31</v>
      </c>
      <c r="C18" s="45" t="s">
        <v>32</v>
      </c>
      <c r="D18" s="45" t="s">
        <v>1</v>
      </c>
      <c r="E18" s="52" t="s">
        <v>1</v>
      </c>
      <c r="F18" s="53" t="s">
        <v>1</v>
      </c>
      <c r="G18" s="54" t="s">
        <v>1</v>
      </c>
      <c r="H18" s="55" t="s">
        <v>1</v>
      </c>
      <c r="I18" s="56" t="s">
        <v>1</v>
      </c>
      <c r="J18" s="55" t="s">
        <v>1</v>
      </c>
      <c r="K18" s="54" t="s">
        <v>1</v>
      </c>
      <c r="L18" s="53" t="s">
        <v>1</v>
      </c>
      <c r="M18" s="54" t="s">
        <v>1</v>
      </c>
      <c r="N18" s="55" t="s">
        <v>1</v>
      </c>
      <c r="O18" s="56" t="s">
        <v>1</v>
      </c>
      <c r="P18" s="55" t="s">
        <v>1</v>
      </c>
      <c r="Q18" s="54" t="s">
        <v>1</v>
      </c>
      <c r="R18" s="53" t="s">
        <v>1</v>
      </c>
      <c r="S18" s="54" t="s">
        <v>1</v>
      </c>
      <c r="T18" s="55" t="s">
        <v>1</v>
      </c>
      <c r="U18" s="56" t="s">
        <v>1</v>
      </c>
      <c r="V18" s="55" t="s">
        <v>1</v>
      </c>
      <c r="W18" s="54" t="s">
        <v>1</v>
      </c>
    </row>
    <row r="19" spans="1:23" ht="30" customHeight="1">
      <c r="A19" s="49" t="s">
        <v>1</v>
      </c>
      <c r="B19" s="57" t="s">
        <v>263</v>
      </c>
      <c r="C19" s="49" t="s">
        <v>1</v>
      </c>
      <c r="D19" s="49" t="s">
        <v>1</v>
      </c>
      <c r="E19" s="58" t="s">
        <v>264</v>
      </c>
      <c r="F19" s="59">
        <v>445303000</v>
      </c>
      <c r="G19" s="60">
        <v>0</v>
      </c>
      <c r="H19" s="61">
        <f aca="true" t="shared" si="0" ref="H19:H61">I19-G19</f>
        <v>490000000</v>
      </c>
      <c r="I19" s="61">
        <v>490000000</v>
      </c>
      <c r="J19" s="61">
        <v>0</v>
      </c>
      <c r="K19" s="60">
        <v>4493723</v>
      </c>
      <c r="L19" s="59">
        <v>480764000</v>
      </c>
      <c r="M19" s="60">
        <v>0</v>
      </c>
      <c r="N19" s="61">
        <f aca="true" t="shared" si="1" ref="N19:N61">O19-M19</f>
        <v>438000000</v>
      </c>
      <c r="O19" s="61">
        <v>438000000</v>
      </c>
      <c r="P19" s="61">
        <v>42764000</v>
      </c>
      <c r="Q19" s="60">
        <v>4704100</v>
      </c>
      <c r="R19" s="59">
        <v>515733000</v>
      </c>
      <c r="S19" s="60">
        <v>0</v>
      </c>
      <c r="T19" s="61">
        <f aca="true" t="shared" si="2" ref="T19:T61">U19-S19</f>
        <v>528900000</v>
      </c>
      <c r="U19" s="61">
        <v>528900000</v>
      </c>
      <c r="V19" s="61">
        <v>0</v>
      </c>
      <c r="W19" s="60">
        <v>3000230</v>
      </c>
    </row>
    <row r="20" spans="2:23" ht="30" customHeight="1">
      <c r="B20" s="57" t="s">
        <v>265</v>
      </c>
      <c r="C20" s="49" t="s">
        <v>1</v>
      </c>
      <c r="D20" s="49" t="s">
        <v>1</v>
      </c>
      <c r="E20" s="58" t="s">
        <v>266</v>
      </c>
      <c r="F20" s="59">
        <v>11704000</v>
      </c>
      <c r="G20" s="60">
        <v>11693000</v>
      </c>
      <c r="H20" s="61">
        <f t="shared" si="0"/>
        <v>11000</v>
      </c>
      <c r="I20" s="61">
        <v>11704000</v>
      </c>
      <c r="J20" s="61">
        <v>0</v>
      </c>
      <c r="K20" s="60">
        <v>396974</v>
      </c>
      <c r="L20" s="59">
        <v>12647000</v>
      </c>
      <c r="M20" s="60">
        <v>12633000</v>
      </c>
      <c r="N20" s="61">
        <f t="shared" si="1"/>
        <v>14000</v>
      </c>
      <c r="O20" s="61">
        <v>12647000</v>
      </c>
      <c r="P20" s="61">
        <v>0</v>
      </c>
      <c r="Q20" s="60">
        <v>416700</v>
      </c>
      <c r="R20" s="59">
        <v>13578000</v>
      </c>
      <c r="S20" s="60">
        <v>13561000</v>
      </c>
      <c r="T20" s="61">
        <f t="shared" si="2"/>
        <v>17000</v>
      </c>
      <c r="U20" s="61">
        <v>13578000</v>
      </c>
      <c r="V20" s="61">
        <v>0</v>
      </c>
      <c r="W20" s="60">
        <v>426800</v>
      </c>
    </row>
    <row r="21" spans="2:23" ht="30" customHeight="1">
      <c r="B21" s="57" t="s">
        <v>267</v>
      </c>
      <c r="C21" s="49" t="s">
        <v>1</v>
      </c>
      <c r="D21" s="49" t="s">
        <v>1</v>
      </c>
      <c r="E21" s="58" t="s">
        <v>268</v>
      </c>
      <c r="F21" s="59">
        <v>4925000</v>
      </c>
      <c r="G21" s="60">
        <v>4831000</v>
      </c>
      <c r="H21" s="61">
        <f t="shared" si="0"/>
        <v>94000</v>
      </c>
      <c r="I21" s="61">
        <v>4925000</v>
      </c>
      <c r="J21" s="61">
        <v>0</v>
      </c>
      <c r="K21" s="60">
        <v>65624</v>
      </c>
      <c r="L21" s="59">
        <v>5318000</v>
      </c>
      <c r="M21" s="60">
        <v>5218000</v>
      </c>
      <c r="N21" s="61">
        <f t="shared" si="1"/>
        <v>100000</v>
      </c>
      <c r="O21" s="61">
        <v>5318000</v>
      </c>
      <c r="P21" s="61">
        <v>0</v>
      </c>
      <c r="Q21" s="60">
        <v>65624</v>
      </c>
      <c r="R21" s="59">
        <v>5706000</v>
      </c>
      <c r="S21" s="60">
        <v>5600000</v>
      </c>
      <c r="T21" s="61">
        <f t="shared" si="2"/>
        <v>106000</v>
      </c>
      <c r="U21" s="61">
        <v>5706000</v>
      </c>
      <c r="V21" s="61">
        <v>0</v>
      </c>
      <c r="W21" s="60">
        <v>65624</v>
      </c>
    </row>
    <row r="22" spans="2:23" ht="30" customHeight="1">
      <c r="B22" s="57" t="s">
        <v>269</v>
      </c>
      <c r="C22" s="49" t="s">
        <v>1</v>
      </c>
      <c r="D22" s="49" t="s">
        <v>1</v>
      </c>
      <c r="E22" s="58" t="s">
        <v>270</v>
      </c>
      <c r="F22" s="59">
        <v>4957000</v>
      </c>
      <c r="G22" s="60">
        <v>4787000</v>
      </c>
      <c r="H22" s="61">
        <f t="shared" si="0"/>
        <v>170000</v>
      </c>
      <c r="I22" s="61">
        <v>4957000</v>
      </c>
      <c r="J22" s="61">
        <v>0</v>
      </c>
      <c r="K22" s="60">
        <v>1063802</v>
      </c>
      <c r="L22" s="59">
        <v>5343000</v>
      </c>
      <c r="M22" s="60">
        <v>5173000</v>
      </c>
      <c r="N22" s="61">
        <f t="shared" si="1"/>
        <v>170000</v>
      </c>
      <c r="O22" s="61">
        <v>5343000</v>
      </c>
      <c r="P22" s="61">
        <v>0</v>
      </c>
      <c r="Q22" s="60">
        <v>1063802</v>
      </c>
      <c r="R22" s="59">
        <v>5725000</v>
      </c>
      <c r="S22" s="60">
        <v>5555000</v>
      </c>
      <c r="T22" s="61">
        <f t="shared" si="2"/>
        <v>170000</v>
      </c>
      <c r="U22" s="61">
        <v>5725000</v>
      </c>
      <c r="V22" s="61">
        <v>0</v>
      </c>
      <c r="W22" s="60">
        <v>1063802</v>
      </c>
    </row>
    <row r="23" spans="2:23" ht="30" customHeight="1">
      <c r="B23" s="57" t="s">
        <v>271</v>
      </c>
      <c r="C23" s="49" t="s">
        <v>1</v>
      </c>
      <c r="D23" s="49" t="s">
        <v>1</v>
      </c>
      <c r="E23" s="58" t="s">
        <v>272</v>
      </c>
      <c r="F23" s="59">
        <v>15239000</v>
      </c>
      <c r="G23" s="60">
        <v>0</v>
      </c>
      <c r="H23" s="61">
        <f t="shared" si="0"/>
        <v>147673000</v>
      </c>
      <c r="I23" s="61">
        <v>147673000</v>
      </c>
      <c r="J23" s="61">
        <v>0</v>
      </c>
      <c r="K23" s="60">
        <v>1027398877</v>
      </c>
      <c r="L23" s="59">
        <v>16427000</v>
      </c>
      <c r="M23" s="60">
        <v>0</v>
      </c>
      <c r="N23" s="61">
        <f t="shared" si="1"/>
        <v>153092000</v>
      </c>
      <c r="O23" s="61">
        <v>153092000</v>
      </c>
      <c r="P23" s="61">
        <v>0</v>
      </c>
      <c r="Q23" s="60">
        <v>1100000670</v>
      </c>
      <c r="R23" s="59">
        <v>17605000</v>
      </c>
      <c r="S23" s="60">
        <v>0</v>
      </c>
      <c r="T23" s="61">
        <f t="shared" si="2"/>
        <v>153092750</v>
      </c>
      <c r="U23" s="61">
        <v>153092750</v>
      </c>
      <c r="V23" s="61">
        <v>0</v>
      </c>
      <c r="W23" s="60">
        <v>1150000680</v>
      </c>
    </row>
    <row r="24" spans="2:23" ht="30" customHeight="1">
      <c r="B24" s="57" t="s">
        <v>273</v>
      </c>
      <c r="C24" s="49" t="s">
        <v>1</v>
      </c>
      <c r="D24" s="49" t="s">
        <v>1</v>
      </c>
      <c r="E24" s="58" t="s">
        <v>274</v>
      </c>
      <c r="F24" s="59">
        <v>10233000</v>
      </c>
      <c r="G24" s="60">
        <v>0</v>
      </c>
      <c r="H24" s="61">
        <f t="shared" si="0"/>
        <v>135729000</v>
      </c>
      <c r="I24" s="61">
        <v>135729000</v>
      </c>
      <c r="J24" s="61">
        <v>0</v>
      </c>
      <c r="K24" s="60">
        <v>795016725</v>
      </c>
      <c r="L24" s="59">
        <v>11071000</v>
      </c>
      <c r="M24" s="60">
        <v>0</v>
      </c>
      <c r="N24" s="61">
        <f t="shared" si="1"/>
        <v>135729000</v>
      </c>
      <c r="O24" s="61">
        <v>135729000</v>
      </c>
      <c r="P24" s="61">
        <v>0</v>
      </c>
      <c r="Q24" s="60">
        <v>810001400</v>
      </c>
      <c r="R24" s="59">
        <v>11896000</v>
      </c>
      <c r="S24" s="60">
        <v>0</v>
      </c>
      <c r="T24" s="61">
        <f t="shared" si="2"/>
        <v>135729000</v>
      </c>
      <c r="U24" s="61">
        <v>135729000</v>
      </c>
      <c r="V24" s="61">
        <v>0</v>
      </c>
      <c r="W24" s="60">
        <v>815001450</v>
      </c>
    </row>
    <row r="25" spans="2:23" ht="30" customHeight="1">
      <c r="B25" s="57" t="s">
        <v>275</v>
      </c>
      <c r="C25" s="49" t="s">
        <v>1</v>
      </c>
      <c r="D25" s="49" t="s">
        <v>1</v>
      </c>
      <c r="E25" s="58" t="s">
        <v>276</v>
      </c>
      <c r="F25" s="59">
        <v>16742000</v>
      </c>
      <c r="G25" s="60">
        <v>15322000</v>
      </c>
      <c r="H25" s="61">
        <f t="shared" si="0"/>
        <v>1420000</v>
      </c>
      <c r="I25" s="61">
        <v>16742000</v>
      </c>
      <c r="J25" s="61">
        <v>0</v>
      </c>
      <c r="K25" s="60">
        <v>1180919</v>
      </c>
      <c r="L25" s="59">
        <v>18249000</v>
      </c>
      <c r="M25" s="60">
        <v>16829000</v>
      </c>
      <c r="N25" s="61">
        <f t="shared" si="1"/>
        <v>1420000</v>
      </c>
      <c r="O25" s="61">
        <v>18249000</v>
      </c>
      <c r="P25" s="61">
        <v>0</v>
      </c>
      <c r="Q25" s="60">
        <v>1180919</v>
      </c>
      <c r="R25" s="59">
        <v>19732000</v>
      </c>
      <c r="S25" s="60">
        <v>18312000</v>
      </c>
      <c r="T25" s="61">
        <f t="shared" si="2"/>
        <v>1420000</v>
      </c>
      <c r="U25" s="61">
        <v>19732000</v>
      </c>
      <c r="V25" s="61">
        <v>0</v>
      </c>
      <c r="W25" s="60">
        <v>1180919</v>
      </c>
    </row>
    <row r="26" spans="2:23" ht="30" customHeight="1">
      <c r="B26" s="57" t="s">
        <v>277</v>
      </c>
      <c r="C26" s="49" t="s">
        <v>1</v>
      </c>
      <c r="D26" s="49" t="s">
        <v>1</v>
      </c>
      <c r="E26" s="58" t="s">
        <v>278</v>
      </c>
      <c r="F26" s="59">
        <v>2653216000</v>
      </c>
      <c r="G26" s="60">
        <v>2393216000</v>
      </c>
      <c r="H26" s="61">
        <f t="shared" si="0"/>
        <v>260000000</v>
      </c>
      <c r="I26" s="61">
        <v>2653216000</v>
      </c>
      <c r="J26" s="61">
        <v>0</v>
      </c>
      <c r="K26" s="60">
        <v>493425579</v>
      </c>
      <c r="L26" s="59">
        <v>2736853000</v>
      </c>
      <c r="M26" s="60">
        <v>2479547000</v>
      </c>
      <c r="N26" s="61">
        <f t="shared" si="1"/>
        <v>257306000</v>
      </c>
      <c r="O26" s="61">
        <v>2736853000</v>
      </c>
      <c r="P26" s="61">
        <v>0</v>
      </c>
      <c r="Q26" s="60">
        <v>510022000</v>
      </c>
      <c r="R26" s="59">
        <v>2978209000</v>
      </c>
      <c r="S26" s="60">
        <v>2709448000</v>
      </c>
      <c r="T26" s="61">
        <f t="shared" si="2"/>
        <v>268761000</v>
      </c>
      <c r="U26" s="61">
        <v>2978209000</v>
      </c>
      <c r="V26" s="61">
        <v>0</v>
      </c>
      <c r="W26" s="60">
        <v>515023000</v>
      </c>
    </row>
    <row r="27" spans="2:23" ht="30" customHeight="1">
      <c r="B27" s="57" t="s">
        <v>279</v>
      </c>
      <c r="C27" s="49" t="s">
        <v>1</v>
      </c>
      <c r="D27" s="49" t="s">
        <v>1</v>
      </c>
      <c r="E27" s="58" t="s">
        <v>280</v>
      </c>
      <c r="F27" s="59">
        <v>14918000</v>
      </c>
      <c r="G27" s="60">
        <v>14847000</v>
      </c>
      <c r="H27" s="61">
        <f t="shared" si="0"/>
        <v>71000</v>
      </c>
      <c r="I27" s="61">
        <v>14918000</v>
      </c>
      <c r="J27" s="61">
        <v>0</v>
      </c>
      <c r="K27" s="60">
        <v>1629196</v>
      </c>
      <c r="L27" s="59">
        <v>16073000</v>
      </c>
      <c r="M27" s="60">
        <v>15998000</v>
      </c>
      <c r="N27" s="61">
        <f t="shared" si="1"/>
        <v>75000</v>
      </c>
      <c r="O27" s="61">
        <v>16073000</v>
      </c>
      <c r="P27" s="61">
        <v>0</v>
      </c>
      <c r="Q27" s="60">
        <v>1629196</v>
      </c>
      <c r="R27" s="59">
        <v>17212000</v>
      </c>
      <c r="S27" s="60">
        <v>17137000</v>
      </c>
      <c r="T27" s="61">
        <f t="shared" si="2"/>
        <v>75000</v>
      </c>
      <c r="U27" s="61">
        <v>17212000</v>
      </c>
      <c r="V27" s="61">
        <v>0</v>
      </c>
      <c r="W27" s="60">
        <v>1629196</v>
      </c>
    </row>
    <row r="28" spans="2:23" ht="30" customHeight="1">
      <c r="B28" s="57" t="s">
        <v>281</v>
      </c>
      <c r="C28" s="49" t="s">
        <v>1</v>
      </c>
      <c r="D28" s="49" t="s">
        <v>1</v>
      </c>
      <c r="E28" s="58" t="s">
        <v>282</v>
      </c>
      <c r="F28" s="59">
        <v>21117000</v>
      </c>
      <c r="G28" s="60">
        <v>20117000</v>
      </c>
      <c r="H28" s="61">
        <f t="shared" si="0"/>
        <v>1000000</v>
      </c>
      <c r="I28" s="61">
        <v>21117000</v>
      </c>
      <c r="J28" s="61">
        <v>0</v>
      </c>
      <c r="K28" s="60">
        <v>5662957</v>
      </c>
      <c r="L28" s="59">
        <v>22808000</v>
      </c>
      <c r="M28" s="60">
        <v>21771000</v>
      </c>
      <c r="N28" s="61">
        <f t="shared" si="1"/>
        <v>1037000</v>
      </c>
      <c r="O28" s="61">
        <v>22808000</v>
      </c>
      <c r="P28" s="61">
        <v>0</v>
      </c>
      <c r="Q28" s="60">
        <v>0</v>
      </c>
      <c r="R28" s="59">
        <v>24457000</v>
      </c>
      <c r="S28" s="60">
        <v>23405000</v>
      </c>
      <c r="T28" s="61">
        <f t="shared" si="2"/>
        <v>1052000</v>
      </c>
      <c r="U28" s="61">
        <v>24457000</v>
      </c>
      <c r="V28" s="61">
        <v>0</v>
      </c>
      <c r="W28" s="60">
        <v>0</v>
      </c>
    </row>
    <row r="29" spans="2:23" ht="30" customHeight="1">
      <c r="B29" s="57" t="s">
        <v>283</v>
      </c>
      <c r="C29" s="49" t="s">
        <v>1</v>
      </c>
      <c r="D29" s="49" t="s">
        <v>1</v>
      </c>
      <c r="E29" s="58" t="s">
        <v>284</v>
      </c>
      <c r="F29" s="59">
        <v>9377831000</v>
      </c>
      <c r="G29" s="60">
        <v>8377831000</v>
      </c>
      <c r="H29" s="61">
        <f t="shared" si="0"/>
        <v>1000000000</v>
      </c>
      <c r="I29" s="61">
        <v>9377831000</v>
      </c>
      <c r="J29" s="61">
        <v>0</v>
      </c>
      <c r="K29" s="60">
        <v>213746256</v>
      </c>
      <c r="L29" s="59">
        <v>11197328000</v>
      </c>
      <c r="M29" s="60">
        <v>9617328000</v>
      </c>
      <c r="N29" s="61">
        <f t="shared" si="1"/>
        <v>1580000000</v>
      </c>
      <c r="O29" s="61">
        <v>11197328000</v>
      </c>
      <c r="P29" s="61">
        <v>0</v>
      </c>
      <c r="Q29" s="60">
        <v>0</v>
      </c>
      <c r="R29" s="59">
        <v>12821699000</v>
      </c>
      <c r="S29" s="60">
        <v>10891699000</v>
      </c>
      <c r="T29" s="61">
        <f t="shared" si="2"/>
        <v>1930000000</v>
      </c>
      <c r="U29" s="61">
        <v>12821699000</v>
      </c>
      <c r="V29" s="61">
        <v>0</v>
      </c>
      <c r="W29" s="60">
        <v>0</v>
      </c>
    </row>
    <row r="30" spans="2:23" ht="30" customHeight="1">
      <c r="B30" s="57" t="s">
        <v>285</v>
      </c>
      <c r="C30" s="49" t="s">
        <v>1</v>
      </c>
      <c r="D30" s="49" t="s">
        <v>1</v>
      </c>
      <c r="E30" s="58" t="s">
        <v>286</v>
      </c>
      <c r="F30" s="59">
        <v>1131912000</v>
      </c>
      <c r="G30" s="60">
        <v>1076912000</v>
      </c>
      <c r="H30" s="61">
        <f t="shared" si="0"/>
        <v>55000000</v>
      </c>
      <c r="I30" s="61">
        <v>1131912000</v>
      </c>
      <c r="J30" s="61">
        <v>0</v>
      </c>
      <c r="K30" s="60">
        <v>12770473</v>
      </c>
      <c r="L30" s="59">
        <v>1235917000</v>
      </c>
      <c r="M30" s="60">
        <v>1175917000</v>
      </c>
      <c r="N30" s="61">
        <f t="shared" si="1"/>
        <v>60000000</v>
      </c>
      <c r="O30" s="61">
        <v>1235917000</v>
      </c>
      <c r="P30" s="61">
        <v>0</v>
      </c>
      <c r="Q30" s="60">
        <v>0</v>
      </c>
      <c r="R30" s="59">
        <v>1337214000</v>
      </c>
      <c r="S30" s="60">
        <v>1272214000</v>
      </c>
      <c r="T30" s="61">
        <f t="shared" si="2"/>
        <v>65000000</v>
      </c>
      <c r="U30" s="61">
        <v>1337214000</v>
      </c>
      <c r="V30" s="61">
        <v>0</v>
      </c>
      <c r="W30" s="60">
        <v>0</v>
      </c>
    </row>
    <row r="31" spans="2:23" ht="30" customHeight="1">
      <c r="B31" s="57" t="s">
        <v>287</v>
      </c>
      <c r="C31" s="49" t="s">
        <v>1</v>
      </c>
      <c r="D31" s="49" t="s">
        <v>1</v>
      </c>
      <c r="E31" s="58" t="s">
        <v>288</v>
      </c>
      <c r="F31" s="59">
        <v>224822000</v>
      </c>
      <c r="G31" s="60">
        <v>216833000</v>
      </c>
      <c r="H31" s="61">
        <f t="shared" si="0"/>
        <v>7989000</v>
      </c>
      <c r="I31" s="61">
        <v>224822000</v>
      </c>
      <c r="J31" s="61">
        <v>0</v>
      </c>
      <c r="K31" s="60">
        <v>12340962</v>
      </c>
      <c r="L31" s="59">
        <v>243694000</v>
      </c>
      <c r="M31" s="60">
        <v>235615000</v>
      </c>
      <c r="N31" s="61">
        <f t="shared" si="1"/>
        <v>8079000</v>
      </c>
      <c r="O31" s="61">
        <v>243694000</v>
      </c>
      <c r="P31" s="61">
        <v>0</v>
      </c>
      <c r="Q31" s="60">
        <v>0</v>
      </c>
      <c r="R31" s="59">
        <v>262262000</v>
      </c>
      <c r="S31" s="60">
        <v>254035000</v>
      </c>
      <c r="T31" s="61">
        <f t="shared" si="2"/>
        <v>8227000</v>
      </c>
      <c r="U31" s="61">
        <v>262262000</v>
      </c>
      <c r="V31" s="61">
        <v>0</v>
      </c>
      <c r="W31" s="60">
        <v>0</v>
      </c>
    </row>
    <row r="32" spans="2:23" ht="30" customHeight="1">
      <c r="B32" s="57" t="s">
        <v>289</v>
      </c>
      <c r="C32" s="49" t="s">
        <v>1</v>
      </c>
      <c r="D32" s="49" t="s">
        <v>1</v>
      </c>
      <c r="E32" s="58" t="s">
        <v>290</v>
      </c>
      <c r="F32" s="59">
        <v>269562000</v>
      </c>
      <c r="G32" s="60">
        <v>264588000</v>
      </c>
      <c r="H32" s="61">
        <f t="shared" si="0"/>
        <v>4974000</v>
      </c>
      <c r="I32" s="61">
        <v>269562000</v>
      </c>
      <c r="J32" s="61">
        <v>0</v>
      </c>
      <c r="K32" s="60">
        <v>13784493</v>
      </c>
      <c r="L32" s="59">
        <v>293032000</v>
      </c>
      <c r="M32" s="60">
        <v>287958000</v>
      </c>
      <c r="N32" s="61">
        <f t="shared" si="1"/>
        <v>5074000</v>
      </c>
      <c r="O32" s="61">
        <v>293032000</v>
      </c>
      <c r="P32" s="61">
        <v>0</v>
      </c>
      <c r="Q32" s="60">
        <v>0</v>
      </c>
      <c r="R32" s="59">
        <v>316111000</v>
      </c>
      <c r="S32" s="60">
        <v>311024000</v>
      </c>
      <c r="T32" s="61">
        <f t="shared" si="2"/>
        <v>5087000</v>
      </c>
      <c r="U32" s="61">
        <v>316111000</v>
      </c>
      <c r="V32" s="61">
        <v>0</v>
      </c>
      <c r="W32" s="60">
        <v>0</v>
      </c>
    </row>
    <row r="33" spans="2:23" ht="30" customHeight="1">
      <c r="B33" s="57" t="s">
        <v>291</v>
      </c>
      <c r="C33" s="49" t="s">
        <v>1</v>
      </c>
      <c r="D33" s="49" t="s">
        <v>1</v>
      </c>
      <c r="E33" s="58" t="s">
        <v>292</v>
      </c>
      <c r="F33" s="59">
        <v>2863021000</v>
      </c>
      <c r="G33" s="60">
        <v>1762021000</v>
      </c>
      <c r="H33" s="61">
        <f t="shared" si="0"/>
        <v>1100000000</v>
      </c>
      <c r="I33" s="61">
        <v>2862021000</v>
      </c>
      <c r="J33" s="61">
        <v>1000000</v>
      </c>
      <c r="K33" s="60">
        <v>107961802</v>
      </c>
      <c r="L33" s="59">
        <v>3201194000</v>
      </c>
      <c r="M33" s="60">
        <v>2050194000</v>
      </c>
      <c r="N33" s="61">
        <f t="shared" si="1"/>
        <v>1150000000</v>
      </c>
      <c r="O33" s="61">
        <v>3200194000</v>
      </c>
      <c r="P33" s="61">
        <v>1000000</v>
      </c>
      <c r="Q33" s="60">
        <v>110000003</v>
      </c>
      <c r="R33" s="59">
        <v>3487970000</v>
      </c>
      <c r="S33" s="60">
        <v>2286970000</v>
      </c>
      <c r="T33" s="61">
        <f t="shared" si="2"/>
        <v>1200000000</v>
      </c>
      <c r="U33" s="61">
        <v>3486970000</v>
      </c>
      <c r="V33" s="61">
        <v>1000000</v>
      </c>
      <c r="W33" s="60">
        <v>113000004</v>
      </c>
    </row>
    <row r="34" spans="2:23" ht="30" customHeight="1">
      <c r="B34" s="57" t="s">
        <v>293</v>
      </c>
      <c r="C34" s="49" t="s">
        <v>1</v>
      </c>
      <c r="D34" s="49" t="s">
        <v>1</v>
      </c>
      <c r="E34" s="58" t="s">
        <v>294</v>
      </c>
      <c r="F34" s="59">
        <v>484238000</v>
      </c>
      <c r="G34" s="60">
        <v>0</v>
      </c>
      <c r="H34" s="61">
        <f t="shared" si="0"/>
        <v>658440000</v>
      </c>
      <c r="I34" s="61">
        <v>658440000</v>
      </c>
      <c r="J34" s="61">
        <v>0</v>
      </c>
      <c r="K34" s="60">
        <v>396782285</v>
      </c>
      <c r="L34" s="59">
        <v>534416000</v>
      </c>
      <c r="M34" s="60">
        <v>0</v>
      </c>
      <c r="N34" s="61">
        <f t="shared" si="1"/>
        <v>696629000</v>
      </c>
      <c r="O34" s="61">
        <v>696629000</v>
      </c>
      <c r="P34" s="61">
        <v>0</v>
      </c>
      <c r="Q34" s="60">
        <v>0</v>
      </c>
      <c r="R34" s="59">
        <v>583227000</v>
      </c>
      <c r="S34" s="60">
        <v>0</v>
      </c>
      <c r="T34" s="61">
        <f t="shared" si="2"/>
        <v>735641000</v>
      </c>
      <c r="U34" s="61">
        <v>735641000</v>
      </c>
      <c r="V34" s="61">
        <v>0</v>
      </c>
      <c r="W34" s="60">
        <v>0</v>
      </c>
    </row>
    <row r="35" spans="2:23" ht="30" customHeight="1">
      <c r="B35" s="57" t="s">
        <v>295</v>
      </c>
      <c r="C35" s="49" t="s">
        <v>1</v>
      </c>
      <c r="D35" s="49" t="s">
        <v>1</v>
      </c>
      <c r="E35" s="58" t="s">
        <v>296</v>
      </c>
      <c r="F35" s="59">
        <v>139800000</v>
      </c>
      <c r="G35" s="60">
        <v>0</v>
      </c>
      <c r="H35" s="61">
        <f t="shared" si="0"/>
        <v>208860000</v>
      </c>
      <c r="I35" s="61">
        <v>208860000</v>
      </c>
      <c r="J35" s="61">
        <v>0</v>
      </c>
      <c r="K35" s="60">
        <v>378271823</v>
      </c>
      <c r="L35" s="59">
        <v>156087000</v>
      </c>
      <c r="M35" s="60">
        <v>0</v>
      </c>
      <c r="N35" s="61">
        <f t="shared" si="1"/>
        <v>219294000</v>
      </c>
      <c r="O35" s="61">
        <v>219294000</v>
      </c>
      <c r="P35" s="61">
        <v>0</v>
      </c>
      <c r="Q35" s="60">
        <v>0</v>
      </c>
      <c r="R35" s="59">
        <v>171819000</v>
      </c>
      <c r="S35" s="60">
        <v>0</v>
      </c>
      <c r="T35" s="61">
        <f t="shared" si="2"/>
        <v>240827000</v>
      </c>
      <c r="U35" s="61">
        <v>240827000</v>
      </c>
      <c r="V35" s="61">
        <v>0</v>
      </c>
      <c r="W35" s="60">
        <v>0</v>
      </c>
    </row>
    <row r="36" spans="2:23" ht="30" customHeight="1">
      <c r="B36" s="57" t="s">
        <v>297</v>
      </c>
      <c r="C36" s="49" t="s">
        <v>1</v>
      </c>
      <c r="D36" s="49" t="s">
        <v>1</v>
      </c>
      <c r="E36" s="58" t="s">
        <v>298</v>
      </c>
      <c r="F36" s="59">
        <v>12347000</v>
      </c>
      <c r="G36" s="60">
        <v>0</v>
      </c>
      <c r="H36" s="61">
        <f t="shared" si="0"/>
        <v>30233000</v>
      </c>
      <c r="I36" s="61">
        <v>30233000</v>
      </c>
      <c r="J36" s="61">
        <v>0</v>
      </c>
      <c r="K36" s="60">
        <v>42328488</v>
      </c>
      <c r="L36" s="59">
        <v>13417000</v>
      </c>
      <c r="M36" s="60">
        <v>0</v>
      </c>
      <c r="N36" s="61">
        <f t="shared" si="1"/>
        <v>32560000</v>
      </c>
      <c r="O36" s="61">
        <v>32560000</v>
      </c>
      <c r="P36" s="61">
        <v>0</v>
      </c>
      <c r="Q36" s="60">
        <v>0</v>
      </c>
      <c r="R36" s="59">
        <v>14467000</v>
      </c>
      <c r="S36" s="60">
        <v>0</v>
      </c>
      <c r="T36" s="61">
        <f t="shared" si="2"/>
        <v>34487000</v>
      </c>
      <c r="U36" s="61">
        <v>34487000</v>
      </c>
      <c r="V36" s="61">
        <v>0</v>
      </c>
      <c r="W36" s="60">
        <v>0</v>
      </c>
    </row>
    <row r="37" spans="2:23" ht="30" customHeight="1">
      <c r="B37" s="57" t="s">
        <v>299</v>
      </c>
      <c r="C37" s="49" t="s">
        <v>1</v>
      </c>
      <c r="D37" s="49" t="s">
        <v>1</v>
      </c>
      <c r="E37" s="58" t="s">
        <v>300</v>
      </c>
      <c r="F37" s="59">
        <v>305734000</v>
      </c>
      <c r="G37" s="60">
        <v>0</v>
      </c>
      <c r="H37" s="61">
        <f t="shared" si="0"/>
        <v>318722000</v>
      </c>
      <c r="I37" s="61">
        <v>318722000</v>
      </c>
      <c r="J37" s="61">
        <v>0</v>
      </c>
      <c r="K37" s="60">
        <v>196443342</v>
      </c>
      <c r="L37" s="59">
        <v>333006000</v>
      </c>
      <c r="M37" s="60">
        <v>0</v>
      </c>
      <c r="N37" s="61">
        <f t="shared" si="1"/>
        <v>340455000</v>
      </c>
      <c r="O37" s="61">
        <v>340455000</v>
      </c>
      <c r="P37" s="61">
        <v>0</v>
      </c>
      <c r="Q37" s="60">
        <v>0</v>
      </c>
      <c r="R37" s="59">
        <v>359766000</v>
      </c>
      <c r="S37" s="60">
        <v>0</v>
      </c>
      <c r="T37" s="61">
        <f t="shared" si="2"/>
        <v>364619000</v>
      </c>
      <c r="U37" s="61">
        <v>364619000</v>
      </c>
      <c r="V37" s="61">
        <v>0</v>
      </c>
      <c r="W37" s="60">
        <v>0</v>
      </c>
    </row>
    <row r="38" spans="2:23" ht="30" customHeight="1">
      <c r="B38" s="57" t="s">
        <v>301</v>
      </c>
      <c r="C38" s="49" t="s">
        <v>1</v>
      </c>
      <c r="D38" s="49" t="s">
        <v>1</v>
      </c>
      <c r="E38" s="58" t="s">
        <v>302</v>
      </c>
      <c r="F38" s="59">
        <v>62157000</v>
      </c>
      <c r="G38" s="60">
        <v>0</v>
      </c>
      <c r="H38" s="61">
        <f t="shared" si="0"/>
        <v>150988000</v>
      </c>
      <c r="I38" s="61">
        <v>150988000</v>
      </c>
      <c r="J38" s="61">
        <v>0</v>
      </c>
      <c r="K38" s="60">
        <v>513021615</v>
      </c>
      <c r="L38" s="59">
        <v>67231000</v>
      </c>
      <c r="M38" s="60">
        <v>0</v>
      </c>
      <c r="N38" s="61">
        <f t="shared" si="1"/>
        <v>159606000</v>
      </c>
      <c r="O38" s="61">
        <v>159606000</v>
      </c>
      <c r="P38" s="61">
        <v>0</v>
      </c>
      <c r="Q38" s="60">
        <v>0</v>
      </c>
      <c r="R38" s="59">
        <v>72220000</v>
      </c>
      <c r="S38" s="60">
        <v>0</v>
      </c>
      <c r="T38" s="61">
        <f t="shared" si="2"/>
        <v>168221000</v>
      </c>
      <c r="U38" s="61">
        <v>168221000</v>
      </c>
      <c r="V38" s="61">
        <v>0</v>
      </c>
      <c r="W38" s="60">
        <v>0</v>
      </c>
    </row>
    <row r="39" spans="2:23" ht="30" customHeight="1">
      <c r="B39" s="57" t="s">
        <v>303</v>
      </c>
      <c r="C39" s="49" t="s">
        <v>1</v>
      </c>
      <c r="D39" s="49" t="s">
        <v>1</v>
      </c>
      <c r="E39" s="58" t="s">
        <v>304</v>
      </c>
      <c r="F39" s="59">
        <v>13962000</v>
      </c>
      <c r="G39" s="60">
        <v>9762000</v>
      </c>
      <c r="H39" s="61">
        <f t="shared" si="0"/>
        <v>4200000</v>
      </c>
      <c r="I39" s="61">
        <v>13962000</v>
      </c>
      <c r="J39" s="61">
        <v>0</v>
      </c>
      <c r="K39" s="60">
        <v>2851439</v>
      </c>
      <c r="L39" s="59">
        <v>14873000</v>
      </c>
      <c r="M39" s="60">
        <v>10473000</v>
      </c>
      <c r="N39" s="61">
        <f t="shared" si="1"/>
        <v>4400000</v>
      </c>
      <c r="O39" s="61">
        <v>14873000</v>
      </c>
      <c r="P39" s="61">
        <v>0</v>
      </c>
      <c r="Q39" s="60">
        <v>3000000</v>
      </c>
      <c r="R39" s="59">
        <v>15997000</v>
      </c>
      <c r="S39" s="60">
        <v>11397000</v>
      </c>
      <c r="T39" s="61">
        <f t="shared" si="2"/>
        <v>4600000</v>
      </c>
      <c r="U39" s="61">
        <v>15997000</v>
      </c>
      <c r="V39" s="61">
        <v>0</v>
      </c>
      <c r="W39" s="60">
        <v>3000000</v>
      </c>
    </row>
    <row r="40" spans="2:23" ht="30" customHeight="1">
      <c r="B40" s="57" t="s">
        <v>305</v>
      </c>
      <c r="C40" s="49" t="s">
        <v>1</v>
      </c>
      <c r="D40" s="49" t="s">
        <v>1</v>
      </c>
      <c r="E40" s="58" t="s">
        <v>306</v>
      </c>
      <c r="F40" s="59">
        <v>166756000</v>
      </c>
      <c r="G40" s="60">
        <v>152756000</v>
      </c>
      <c r="H40" s="61">
        <f t="shared" si="0"/>
        <v>14000000</v>
      </c>
      <c r="I40" s="61">
        <v>166756000</v>
      </c>
      <c r="J40" s="61">
        <v>0</v>
      </c>
      <c r="K40" s="60">
        <v>36178611</v>
      </c>
      <c r="L40" s="59">
        <v>181672000</v>
      </c>
      <c r="M40" s="60">
        <v>166817000</v>
      </c>
      <c r="N40" s="61">
        <f t="shared" si="1"/>
        <v>14855000</v>
      </c>
      <c r="O40" s="61">
        <v>181672000</v>
      </c>
      <c r="P40" s="61">
        <v>0</v>
      </c>
      <c r="Q40" s="60">
        <v>40000000</v>
      </c>
      <c r="R40" s="59">
        <v>196158000</v>
      </c>
      <c r="S40" s="60">
        <v>180238000</v>
      </c>
      <c r="T40" s="61">
        <f t="shared" si="2"/>
        <v>15920000</v>
      </c>
      <c r="U40" s="61">
        <v>196158000</v>
      </c>
      <c r="V40" s="61">
        <v>0</v>
      </c>
      <c r="W40" s="60">
        <v>40000000</v>
      </c>
    </row>
    <row r="41" spans="2:23" ht="30" customHeight="1">
      <c r="B41" s="57" t="s">
        <v>307</v>
      </c>
      <c r="C41" s="49" t="s">
        <v>1</v>
      </c>
      <c r="D41" s="49" t="s">
        <v>1</v>
      </c>
      <c r="E41" s="58" t="s">
        <v>308</v>
      </c>
      <c r="F41" s="59">
        <v>57377000</v>
      </c>
      <c r="G41" s="60">
        <v>0</v>
      </c>
      <c r="H41" s="61">
        <f t="shared" si="0"/>
        <v>57377000</v>
      </c>
      <c r="I41" s="61">
        <v>57377000</v>
      </c>
      <c r="J41" s="61">
        <v>0</v>
      </c>
      <c r="K41" s="60">
        <v>3328948</v>
      </c>
      <c r="L41" s="59">
        <v>62287000</v>
      </c>
      <c r="M41" s="60">
        <v>0</v>
      </c>
      <c r="N41" s="61">
        <f t="shared" si="1"/>
        <v>62287000</v>
      </c>
      <c r="O41" s="61">
        <v>62287000</v>
      </c>
      <c r="P41" s="61">
        <v>0</v>
      </c>
      <c r="Q41" s="60">
        <v>3475400</v>
      </c>
      <c r="R41" s="59">
        <v>67117000</v>
      </c>
      <c r="S41" s="60">
        <v>0</v>
      </c>
      <c r="T41" s="61">
        <f t="shared" si="2"/>
        <v>67117000</v>
      </c>
      <c r="U41" s="61">
        <v>67117000</v>
      </c>
      <c r="V41" s="61">
        <v>0</v>
      </c>
      <c r="W41" s="60">
        <v>3625750</v>
      </c>
    </row>
    <row r="42" spans="2:23" ht="30" customHeight="1">
      <c r="B42" s="57" t="s">
        <v>309</v>
      </c>
      <c r="C42" s="49" t="s">
        <v>1</v>
      </c>
      <c r="D42" s="49" t="s">
        <v>1</v>
      </c>
      <c r="E42" s="58" t="s">
        <v>310</v>
      </c>
      <c r="F42" s="59">
        <v>1236898000</v>
      </c>
      <c r="G42" s="60">
        <v>1160839000</v>
      </c>
      <c r="H42" s="61">
        <f t="shared" si="0"/>
        <v>71059000</v>
      </c>
      <c r="I42" s="61">
        <v>1231898000</v>
      </c>
      <c r="J42" s="61">
        <v>5000000</v>
      </c>
      <c r="K42" s="60">
        <v>101396749</v>
      </c>
      <c r="L42" s="59">
        <v>1328945000</v>
      </c>
      <c r="M42" s="60">
        <v>1248477000</v>
      </c>
      <c r="N42" s="61">
        <f t="shared" si="1"/>
        <v>75468000</v>
      </c>
      <c r="O42" s="61">
        <v>1323945000</v>
      </c>
      <c r="P42" s="61">
        <v>5000000</v>
      </c>
      <c r="Q42" s="60">
        <v>110002000</v>
      </c>
      <c r="R42" s="59">
        <v>1410534000</v>
      </c>
      <c r="S42" s="60">
        <v>1325276000</v>
      </c>
      <c r="T42" s="61">
        <f t="shared" si="2"/>
        <v>80258000</v>
      </c>
      <c r="U42" s="61">
        <v>1405534000</v>
      </c>
      <c r="V42" s="61">
        <v>5000000</v>
      </c>
      <c r="W42" s="60">
        <v>115002500</v>
      </c>
    </row>
    <row r="43" spans="2:23" ht="30" customHeight="1">
      <c r="B43" s="57" t="s">
        <v>311</v>
      </c>
      <c r="C43" s="49" t="s">
        <v>1</v>
      </c>
      <c r="D43" s="49" t="s">
        <v>1</v>
      </c>
      <c r="E43" s="58" t="s">
        <v>312</v>
      </c>
      <c r="F43" s="59">
        <v>179610000</v>
      </c>
      <c r="G43" s="60">
        <v>175170000</v>
      </c>
      <c r="H43" s="61">
        <f t="shared" si="0"/>
        <v>4440000</v>
      </c>
      <c r="I43" s="61">
        <v>179610000</v>
      </c>
      <c r="J43" s="61">
        <v>0</v>
      </c>
      <c r="K43" s="60">
        <v>134096974</v>
      </c>
      <c r="L43" s="59">
        <v>188175000</v>
      </c>
      <c r="M43" s="60">
        <v>183450000</v>
      </c>
      <c r="N43" s="61">
        <f t="shared" si="1"/>
        <v>4725000</v>
      </c>
      <c r="O43" s="61">
        <v>188175000</v>
      </c>
      <c r="P43" s="61">
        <v>0</v>
      </c>
      <c r="Q43" s="60">
        <v>0</v>
      </c>
      <c r="R43" s="59">
        <v>196327000</v>
      </c>
      <c r="S43" s="60">
        <v>191427000</v>
      </c>
      <c r="T43" s="61">
        <f t="shared" si="2"/>
        <v>4900000</v>
      </c>
      <c r="U43" s="61">
        <v>196327000</v>
      </c>
      <c r="V43" s="61">
        <v>0</v>
      </c>
      <c r="W43" s="60">
        <v>0</v>
      </c>
    </row>
    <row r="44" spans="2:23" ht="30" customHeight="1">
      <c r="B44" s="57" t="s">
        <v>313</v>
      </c>
      <c r="C44" s="49" t="s">
        <v>1</v>
      </c>
      <c r="D44" s="49" t="s">
        <v>1</v>
      </c>
      <c r="E44" s="58" t="s">
        <v>314</v>
      </c>
      <c r="F44" s="59">
        <v>85603000</v>
      </c>
      <c r="G44" s="60">
        <v>84702000</v>
      </c>
      <c r="H44" s="61">
        <f t="shared" si="0"/>
        <v>901000</v>
      </c>
      <c r="I44" s="61">
        <v>85603000</v>
      </c>
      <c r="J44" s="61">
        <v>0</v>
      </c>
      <c r="K44" s="60">
        <v>7072157</v>
      </c>
      <c r="L44" s="59">
        <v>91308000</v>
      </c>
      <c r="M44" s="60">
        <v>90387000</v>
      </c>
      <c r="N44" s="61">
        <f t="shared" si="1"/>
        <v>921000</v>
      </c>
      <c r="O44" s="61">
        <v>91308000</v>
      </c>
      <c r="P44" s="61">
        <v>0</v>
      </c>
      <c r="Q44" s="60">
        <v>0</v>
      </c>
      <c r="R44" s="59">
        <v>99054000</v>
      </c>
      <c r="S44" s="60">
        <v>98113000</v>
      </c>
      <c r="T44" s="61">
        <f t="shared" si="2"/>
        <v>941000</v>
      </c>
      <c r="U44" s="61">
        <v>99054000</v>
      </c>
      <c r="V44" s="61">
        <v>0</v>
      </c>
      <c r="W44" s="60">
        <v>0</v>
      </c>
    </row>
    <row r="45" spans="2:23" ht="30" customHeight="1">
      <c r="B45" s="57" t="s">
        <v>315</v>
      </c>
      <c r="C45" s="49" t="s">
        <v>1</v>
      </c>
      <c r="D45" s="49" t="s">
        <v>1</v>
      </c>
      <c r="E45" s="58" t="s">
        <v>316</v>
      </c>
      <c r="F45" s="59">
        <v>30804000</v>
      </c>
      <c r="G45" s="60">
        <v>0</v>
      </c>
      <c r="H45" s="61">
        <f t="shared" si="0"/>
        <v>30804000</v>
      </c>
      <c r="I45" s="61">
        <v>30804000</v>
      </c>
      <c r="J45" s="61">
        <v>0</v>
      </c>
      <c r="K45" s="60">
        <v>29462805</v>
      </c>
      <c r="L45" s="59">
        <v>33460000</v>
      </c>
      <c r="M45" s="60">
        <v>0</v>
      </c>
      <c r="N45" s="61">
        <f t="shared" si="1"/>
        <v>33460000</v>
      </c>
      <c r="O45" s="61">
        <v>33460000</v>
      </c>
      <c r="P45" s="61">
        <v>0</v>
      </c>
      <c r="Q45" s="60">
        <v>0</v>
      </c>
      <c r="R45" s="59">
        <v>36073000</v>
      </c>
      <c r="S45" s="60">
        <v>0</v>
      </c>
      <c r="T45" s="61">
        <f t="shared" si="2"/>
        <v>36073000</v>
      </c>
      <c r="U45" s="61">
        <v>36073000</v>
      </c>
      <c r="V45" s="61">
        <v>0</v>
      </c>
      <c r="W45" s="60">
        <v>0</v>
      </c>
    </row>
    <row r="46" spans="2:23" ht="30" customHeight="1">
      <c r="B46" s="57" t="s">
        <v>317</v>
      </c>
      <c r="C46" s="49" t="s">
        <v>1</v>
      </c>
      <c r="D46" s="49" t="s">
        <v>1</v>
      </c>
      <c r="E46" s="58" t="s">
        <v>318</v>
      </c>
      <c r="F46" s="59">
        <v>442857000</v>
      </c>
      <c r="G46" s="60">
        <v>262857000</v>
      </c>
      <c r="H46" s="61">
        <f t="shared" si="0"/>
        <v>180000000</v>
      </c>
      <c r="I46" s="61">
        <v>442857000</v>
      </c>
      <c r="J46" s="61">
        <v>0</v>
      </c>
      <c r="K46" s="60">
        <v>75262658</v>
      </c>
      <c r="L46" s="59">
        <v>491661000</v>
      </c>
      <c r="M46" s="60">
        <v>300521000</v>
      </c>
      <c r="N46" s="61">
        <f t="shared" si="1"/>
        <v>191140000</v>
      </c>
      <c r="O46" s="61">
        <v>491661000</v>
      </c>
      <c r="P46" s="61">
        <v>0</v>
      </c>
      <c r="Q46" s="60">
        <v>80000000</v>
      </c>
      <c r="R46" s="59">
        <v>538970000</v>
      </c>
      <c r="S46" s="60">
        <v>336750000</v>
      </c>
      <c r="T46" s="61">
        <f t="shared" si="2"/>
        <v>202220000</v>
      </c>
      <c r="U46" s="61">
        <v>538970000</v>
      </c>
      <c r="V46" s="61">
        <v>0</v>
      </c>
      <c r="W46" s="60">
        <v>80000000</v>
      </c>
    </row>
    <row r="47" spans="2:23" ht="30" customHeight="1">
      <c r="B47" s="57" t="s">
        <v>319</v>
      </c>
      <c r="C47" s="49" t="s">
        <v>1</v>
      </c>
      <c r="D47" s="49" t="s">
        <v>1</v>
      </c>
      <c r="E47" s="58" t="s">
        <v>320</v>
      </c>
      <c r="F47" s="59">
        <v>977979000</v>
      </c>
      <c r="G47" s="60">
        <v>890000000</v>
      </c>
      <c r="H47" s="61">
        <f t="shared" si="0"/>
        <v>87979000</v>
      </c>
      <c r="I47" s="61">
        <v>977979000</v>
      </c>
      <c r="J47" s="61">
        <v>0</v>
      </c>
      <c r="K47" s="60">
        <v>1056688434</v>
      </c>
      <c r="L47" s="59">
        <v>1782941000</v>
      </c>
      <c r="M47" s="60">
        <v>992000000</v>
      </c>
      <c r="N47" s="61">
        <f t="shared" si="1"/>
        <v>790941000</v>
      </c>
      <c r="O47" s="61">
        <v>1782941000</v>
      </c>
      <c r="P47" s="61">
        <v>0</v>
      </c>
      <c r="Q47" s="60">
        <v>1100030000</v>
      </c>
      <c r="R47" s="59">
        <v>2326475000</v>
      </c>
      <c r="S47" s="60">
        <v>1092000000</v>
      </c>
      <c r="T47" s="61">
        <f t="shared" si="2"/>
        <v>1234475000</v>
      </c>
      <c r="U47" s="61">
        <v>2326475000</v>
      </c>
      <c r="V47" s="61">
        <v>0</v>
      </c>
      <c r="W47" s="60">
        <v>1150035000</v>
      </c>
    </row>
    <row r="48" spans="2:23" ht="30" customHeight="1">
      <c r="B48" s="57" t="s">
        <v>321</v>
      </c>
      <c r="C48" s="49" t="s">
        <v>1</v>
      </c>
      <c r="D48" s="49" t="s">
        <v>1</v>
      </c>
      <c r="E48" s="58" t="s">
        <v>322</v>
      </c>
      <c r="F48" s="59">
        <v>33103000</v>
      </c>
      <c r="G48" s="60">
        <v>0</v>
      </c>
      <c r="H48" s="61">
        <f t="shared" si="0"/>
        <v>72750000</v>
      </c>
      <c r="I48" s="61">
        <v>72750000</v>
      </c>
      <c r="J48" s="61">
        <v>0</v>
      </c>
      <c r="K48" s="60">
        <v>195024832</v>
      </c>
      <c r="L48" s="59">
        <v>36012000</v>
      </c>
      <c r="M48" s="60">
        <v>0</v>
      </c>
      <c r="N48" s="61">
        <f t="shared" si="1"/>
        <v>77500000</v>
      </c>
      <c r="O48" s="61">
        <v>77500000</v>
      </c>
      <c r="P48" s="61">
        <v>0</v>
      </c>
      <c r="Q48" s="60">
        <v>239500000</v>
      </c>
      <c r="R48" s="59">
        <v>38848000</v>
      </c>
      <c r="S48" s="60">
        <v>0</v>
      </c>
      <c r="T48" s="61">
        <f t="shared" si="2"/>
        <v>83000000</v>
      </c>
      <c r="U48" s="61">
        <v>83000000</v>
      </c>
      <c r="V48" s="61">
        <v>0</v>
      </c>
      <c r="W48" s="60">
        <v>281000000</v>
      </c>
    </row>
    <row r="49" spans="2:23" ht="30" customHeight="1">
      <c r="B49" s="57" t="s">
        <v>323</v>
      </c>
      <c r="C49" s="49" t="s">
        <v>1</v>
      </c>
      <c r="D49" s="49" t="s">
        <v>1</v>
      </c>
      <c r="E49" s="58" t="s">
        <v>324</v>
      </c>
      <c r="F49" s="59">
        <v>16498000</v>
      </c>
      <c r="G49" s="60">
        <v>0</v>
      </c>
      <c r="H49" s="61">
        <f t="shared" si="0"/>
        <v>13498000</v>
      </c>
      <c r="I49" s="61">
        <v>13498000</v>
      </c>
      <c r="J49" s="61">
        <v>3000000</v>
      </c>
      <c r="K49" s="60">
        <v>16500000</v>
      </c>
      <c r="L49" s="59">
        <v>18126000</v>
      </c>
      <c r="M49" s="60">
        <v>0</v>
      </c>
      <c r="N49" s="61">
        <f t="shared" si="1"/>
        <v>14976000</v>
      </c>
      <c r="O49" s="61">
        <v>14976000</v>
      </c>
      <c r="P49" s="61">
        <v>3150000</v>
      </c>
      <c r="Q49" s="60">
        <v>16000000</v>
      </c>
      <c r="R49" s="59">
        <v>19712000</v>
      </c>
      <c r="S49" s="60">
        <v>0</v>
      </c>
      <c r="T49" s="61">
        <f t="shared" si="2"/>
        <v>16462000</v>
      </c>
      <c r="U49" s="61">
        <v>16462000</v>
      </c>
      <c r="V49" s="61">
        <v>3250000</v>
      </c>
      <c r="W49" s="60">
        <v>16000000</v>
      </c>
    </row>
    <row r="50" spans="2:23" ht="30" customHeight="1">
      <c r="B50" s="57" t="s">
        <v>325</v>
      </c>
      <c r="C50" s="49" t="s">
        <v>1</v>
      </c>
      <c r="D50" s="49" t="s">
        <v>1</v>
      </c>
      <c r="E50" s="58" t="s">
        <v>326</v>
      </c>
      <c r="F50" s="59">
        <v>247691000</v>
      </c>
      <c r="G50" s="60">
        <v>246842000</v>
      </c>
      <c r="H50" s="61">
        <f t="shared" si="0"/>
        <v>849000</v>
      </c>
      <c r="I50" s="61">
        <v>247691000</v>
      </c>
      <c r="J50" s="61">
        <v>0</v>
      </c>
      <c r="K50" s="60">
        <v>12065000</v>
      </c>
      <c r="L50" s="59">
        <v>273716000</v>
      </c>
      <c r="M50" s="60">
        <v>272800000</v>
      </c>
      <c r="N50" s="61">
        <f t="shared" si="1"/>
        <v>916000</v>
      </c>
      <c r="O50" s="61">
        <v>273716000</v>
      </c>
      <c r="P50" s="61">
        <v>0</v>
      </c>
      <c r="Q50" s="60">
        <v>0</v>
      </c>
      <c r="R50" s="59">
        <v>301318000</v>
      </c>
      <c r="S50" s="60">
        <v>300392000</v>
      </c>
      <c r="T50" s="61">
        <f t="shared" si="2"/>
        <v>926000</v>
      </c>
      <c r="U50" s="61">
        <v>301318000</v>
      </c>
      <c r="V50" s="61">
        <v>0</v>
      </c>
      <c r="W50" s="60">
        <v>0</v>
      </c>
    </row>
    <row r="51" spans="2:23" ht="30" customHeight="1">
      <c r="B51" s="57" t="s">
        <v>327</v>
      </c>
      <c r="C51" s="49" t="s">
        <v>1</v>
      </c>
      <c r="D51" s="49" t="s">
        <v>1</v>
      </c>
      <c r="E51" s="58" t="s">
        <v>328</v>
      </c>
      <c r="F51" s="59">
        <v>12369075000</v>
      </c>
      <c r="G51" s="60">
        <v>10978075000</v>
      </c>
      <c r="H51" s="61">
        <f t="shared" si="0"/>
        <v>1391000000</v>
      </c>
      <c r="I51" s="61">
        <v>12369075000</v>
      </c>
      <c r="J51" s="61">
        <v>0</v>
      </c>
      <c r="K51" s="60">
        <v>130159644</v>
      </c>
      <c r="L51" s="59">
        <v>15093629000</v>
      </c>
      <c r="M51" s="60">
        <v>13643629000</v>
      </c>
      <c r="N51" s="61">
        <f t="shared" si="1"/>
        <v>1450000000</v>
      </c>
      <c r="O51" s="61">
        <v>15093629000</v>
      </c>
      <c r="P51" s="61">
        <v>0</v>
      </c>
      <c r="Q51" s="60">
        <v>120015000</v>
      </c>
      <c r="R51" s="59">
        <v>16316206000</v>
      </c>
      <c r="S51" s="60">
        <v>14807108000</v>
      </c>
      <c r="T51" s="61">
        <f t="shared" si="2"/>
        <v>1509098000</v>
      </c>
      <c r="U51" s="61">
        <v>16316206000</v>
      </c>
      <c r="V51" s="61">
        <v>0</v>
      </c>
      <c r="W51" s="60">
        <v>130015000</v>
      </c>
    </row>
    <row r="52" spans="2:23" ht="30" customHeight="1">
      <c r="B52" s="57" t="s">
        <v>329</v>
      </c>
      <c r="C52" s="49" t="s">
        <v>1</v>
      </c>
      <c r="D52" s="49" t="s">
        <v>1</v>
      </c>
      <c r="E52" s="58" t="s">
        <v>330</v>
      </c>
      <c r="F52" s="59">
        <v>30208000</v>
      </c>
      <c r="G52" s="60">
        <v>29727000</v>
      </c>
      <c r="H52" s="61">
        <f t="shared" si="0"/>
        <v>481000</v>
      </c>
      <c r="I52" s="61">
        <v>30208000</v>
      </c>
      <c r="J52" s="61">
        <v>0</v>
      </c>
      <c r="K52" s="60">
        <v>7966966</v>
      </c>
      <c r="L52" s="59">
        <v>33343000</v>
      </c>
      <c r="M52" s="60">
        <v>32836000</v>
      </c>
      <c r="N52" s="61">
        <f t="shared" si="1"/>
        <v>507000</v>
      </c>
      <c r="O52" s="61">
        <v>33343000</v>
      </c>
      <c r="P52" s="61">
        <v>0</v>
      </c>
      <c r="Q52" s="60">
        <v>0</v>
      </c>
      <c r="R52" s="59">
        <v>36390000</v>
      </c>
      <c r="S52" s="60">
        <v>35873000</v>
      </c>
      <c r="T52" s="61">
        <f t="shared" si="2"/>
        <v>517000</v>
      </c>
      <c r="U52" s="61">
        <v>36390000</v>
      </c>
      <c r="V52" s="61">
        <v>0</v>
      </c>
      <c r="W52" s="60">
        <v>0</v>
      </c>
    </row>
    <row r="53" spans="2:23" ht="30" customHeight="1">
      <c r="B53" s="57" t="s">
        <v>331</v>
      </c>
      <c r="C53" s="49" t="s">
        <v>1</v>
      </c>
      <c r="D53" s="49" t="s">
        <v>1</v>
      </c>
      <c r="E53" s="58" t="s">
        <v>332</v>
      </c>
      <c r="F53" s="59">
        <v>108535000</v>
      </c>
      <c r="G53" s="60">
        <v>107929000</v>
      </c>
      <c r="H53" s="61">
        <f t="shared" si="0"/>
        <v>606000</v>
      </c>
      <c r="I53" s="61">
        <v>108535000</v>
      </c>
      <c r="J53" s="61">
        <v>0</v>
      </c>
      <c r="K53" s="60">
        <v>2364873</v>
      </c>
      <c r="L53" s="59">
        <v>112827000</v>
      </c>
      <c r="M53" s="60">
        <v>112121000</v>
      </c>
      <c r="N53" s="61">
        <f t="shared" si="1"/>
        <v>706000</v>
      </c>
      <c r="O53" s="61">
        <v>112827000</v>
      </c>
      <c r="P53" s="61">
        <v>0</v>
      </c>
      <c r="Q53" s="60">
        <v>0</v>
      </c>
      <c r="R53" s="59">
        <v>120262000</v>
      </c>
      <c r="S53" s="60">
        <v>119556000</v>
      </c>
      <c r="T53" s="61">
        <f t="shared" si="2"/>
        <v>706000</v>
      </c>
      <c r="U53" s="61">
        <v>120262000</v>
      </c>
      <c r="V53" s="61">
        <v>0</v>
      </c>
      <c r="W53" s="60">
        <v>0</v>
      </c>
    </row>
    <row r="54" spans="2:23" ht="30" customHeight="1">
      <c r="B54" s="57" t="s">
        <v>333</v>
      </c>
      <c r="C54" s="49" t="s">
        <v>1</v>
      </c>
      <c r="D54" s="49" t="s">
        <v>1</v>
      </c>
      <c r="E54" s="58" t="s">
        <v>334</v>
      </c>
      <c r="F54" s="59">
        <v>107356000</v>
      </c>
      <c r="G54" s="60">
        <v>106846000</v>
      </c>
      <c r="H54" s="61">
        <f t="shared" si="0"/>
        <v>510000</v>
      </c>
      <c r="I54" s="61">
        <v>107356000</v>
      </c>
      <c r="J54" s="61">
        <v>0</v>
      </c>
      <c r="K54" s="60">
        <v>23008277</v>
      </c>
      <c r="L54" s="59">
        <v>111611000</v>
      </c>
      <c r="M54" s="60">
        <v>111061000</v>
      </c>
      <c r="N54" s="61">
        <f t="shared" si="1"/>
        <v>550000</v>
      </c>
      <c r="O54" s="61">
        <v>111611000</v>
      </c>
      <c r="P54" s="61">
        <v>0</v>
      </c>
      <c r="Q54" s="60">
        <v>0</v>
      </c>
      <c r="R54" s="59">
        <v>118948000</v>
      </c>
      <c r="S54" s="60">
        <v>118358000</v>
      </c>
      <c r="T54" s="61">
        <f t="shared" si="2"/>
        <v>590000</v>
      </c>
      <c r="U54" s="61">
        <v>118948000</v>
      </c>
      <c r="V54" s="61">
        <v>0</v>
      </c>
      <c r="W54" s="60">
        <v>0</v>
      </c>
    </row>
    <row r="55" spans="2:23" ht="30" customHeight="1">
      <c r="B55" s="57" t="s">
        <v>335</v>
      </c>
      <c r="C55" s="49" t="s">
        <v>1</v>
      </c>
      <c r="D55" s="49" t="s">
        <v>1</v>
      </c>
      <c r="E55" s="58" t="s">
        <v>336</v>
      </c>
      <c r="F55" s="59">
        <v>76300000</v>
      </c>
      <c r="G55" s="60">
        <v>76289000</v>
      </c>
      <c r="H55" s="61">
        <f t="shared" si="0"/>
        <v>11000</v>
      </c>
      <c r="I55" s="61">
        <v>76300000</v>
      </c>
      <c r="J55" s="61">
        <v>0</v>
      </c>
      <c r="K55" s="60">
        <v>5269843</v>
      </c>
      <c r="L55" s="59">
        <v>80260000</v>
      </c>
      <c r="M55" s="60">
        <v>80249000</v>
      </c>
      <c r="N55" s="61">
        <f t="shared" si="1"/>
        <v>11000</v>
      </c>
      <c r="O55" s="61">
        <v>80260000</v>
      </c>
      <c r="P55" s="61">
        <v>0</v>
      </c>
      <c r="Q55" s="60">
        <v>0</v>
      </c>
      <c r="R55" s="59">
        <v>86055000</v>
      </c>
      <c r="S55" s="60">
        <v>86044000</v>
      </c>
      <c r="T55" s="61">
        <f t="shared" si="2"/>
        <v>11000</v>
      </c>
      <c r="U55" s="61">
        <v>86055000</v>
      </c>
      <c r="V55" s="61">
        <v>0</v>
      </c>
      <c r="W55" s="60">
        <v>0</v>
      </c>
    </row>
    <row r="56" spans="2:23" ht="30" customHeight="1">
      <c r="B56" s="57" t="s">
        <v>337</v>
      </c>
      <c r="C56" s="49" t="s">
        <v>1</v>
      </c>
      <c r="D56" s="49" t="s">
        <v>1</v>
      </c>
      <c r="E56" s="58" t="s">
        <v>338</v>
      </c>
      <c r="F56" s="59">
        <v>10908235000</v>
      </c>
      <c r="G56" s="60">
        <v>10645135000</v>
      </c>
      <c r="H56" s="61">
        <f t="shared" si="0"/>
        <v>263100000</v>
      </c>
      <c r="I56" s="61">
        <v>10908235000</v>
      </c>
      <c r="J56" s="61">
        <v>0</v>
      </c>
      <c r="K56" s="60">
        <v>455351730</v>
      </c>
      <c r="L56" s="59">
        <v>12758636000</v>
      </c>
      <c r="M56" s="60">
        <v>12467246000</v>
      </c>
      <c r="N56" s="61">
        <f t="shared" si="1"/>
        <v>291390000</v>
      </c>
      <c r="O56" s="61">
        <v>12758636000</v>
      </c>
      <c r="P56" s="61">
        <v>0</v>
      </c>
      <c r="Q56" s="60">
        <v>500025000</v>
      </c>
      <c r="R56" s="59">
        <v>14114651000</v>
      </c>
      <c r="S56" s="60">
        <v>13807061000</v>
      </c>
      <c r="T56" s="61">
        <f t="shared" si="2"/>
        <v>307590000</v>
      </c>
      <c r="U56" s="61">
        <v>14114651000</v>
      </c>
      <c r="V56" s="61">
        <v>0</v>
      </c>
      <c r="W56" s="60">
        <v>500030000</v>
      </c>
    </row>
    <row r="57" spans="2:23" ht="30" customHeight="1">
      <c r="B57" s="57" t="s">
        <v>339</v>
      </c>
      <c r="C57" s="49" t="s">
        <v>1</v>
      </c>
      <c r="D57" s="49" t="s">
        <v>1</v>
      </c>
      <c r="E57" s="58" t="s">
        <v>340</v>
      </c>
      <c r="F57" s="59">
        <v>5129000</v>
      </c>
      <c r="G57" s="60">
        <v>5029000</v>
      </c>
      <c r="H57" s="61">
        <f t="shared" si="0"/>
        <v>100000</v>
      </c>
      <c r="I57" s="61">
        <v>5129000</v>
      </c>
      <c r="J57" s="61">
        <v>0</v>
      </c>
      <c r="K57" s="60">
        <v>2750000</v>
      </c>
      <c r="L57" s="59">
        <v>5605000</v>
      </c>
      <c r="M57" s="60">
        <v>5500000</v>
      </c>
      <c r="N57" s="61">
        <f t="shared" si="1"/>
        <v>105000</v>
      </c>
      <c r="O57" s="61">
        <v>5605000</v>
      </c>
      <c r="P57" s="61">
        <v>0</v>
      </c>
      <c r="Q57" s="60">
        <v>2800000</v>
      </c>
      <c r="R57" s="59">
        <v>6070000</v>
      </c>
      <c r="S57" s="60">
        <v>5960000</v>
      </c>
      <c r="T57" s="61">
        <f t="shared" si="2"/>
        <v>110000</v>
      </c>
      <c r="U57" s="61">
        <v>6070000</v>
      </c>
      <c r="V57" s="61">
        <v>0</v>
      </c>
      <c r="W57" s="60">
        <v>2900000</v>
      </c>
    </row>
    <row r="58" spans="2:23" ht="30" customHeight="1">
      <c r="B58" s="57" t="s">
        <v>341</v>
      </c>
      <c r="C58" s="49" t="s">
        <v>1</v>
      </c>
      <c r="D58" s="49" t="s">
        <v>1</v>
      </c>
      <c r="E58" s="58" t="s">
        <v>342</v>
      </c>
      <c r="F58" s="59">
        <v>117364000</v>
      </c>
      <c r="G58" s="60">
        <v>36964000</v>
      </c>
      <c r="H58" s="61">
        <f t="shared" si="0"/>
        <v>75400000</v>
      </c>
      <c r="I58" s="61">
        <v>112364000</v>
      </c>
      <c r="J58" s="61">
        <v>5000000</v>
      </c>
      <c r="K58" s="60">
        <v>21000000</v>
      </c>
      <c r="L58" s="59">
        <v>127339000</v>
      </c>
      <c r="M58" s="60">
        <v>47636000</v>
      </c>
      <c r="N58" s="61">
        <f t="shared" si="1"/>
        <v>74703000</v>
      </c>
      <c r="O58" s="61">
        <v>122339000</v>
      </c>
      <c r="P58" s="61">
        <v>5000000</v>
      </c>
      <c r="Q58" s="60">
        <v>21000000</v>
      </c>
      <c r="R58" s="59">
        <v>137120000</v>
      </c>
      <c r="S58" s="60">
        <v>57417000</v>
      </c>
      <c r="T58" s="61">
        <f t="shared" si="2"/>
        <v>74703000</v>
      </c>
      <c r="U58" s="61">
        <v>132120000</v>
      </c>
      <c r="V58" s="61">
        <v>5000000</v>
      </c>
      <c r="W58" s="60">
        <v>21000000</v>
      </c>
    </row>
    <row r="59" spans="2:23" ht="30" customHeight="1">
      <c r="B59" s="57" t="s">
        <v>343</v>
      </c>
      <c r="C59" s="49" t="s">
        <v>1</v>
      </c>
      <c r="D59" s="49" t="s">
        <v>1</v>
      </c>
      <c r="E59" s="58" t="s">
        <v>344</v>
      </c>
      <c r="F59" s="59">
        <v>19288000</v>
      </c>
      <c r="G59" s="60">
        <v>19068000</v>
      </c>
      <c r="H59" s="61">
        <f t="shared" si="0"/>
        <v>220000</v>
      </c>
      <c r="I59" s="61">
        <v>19288000</v>
      </c>
      <c r="J59" s="61">
        <v>0</v>
      </c>
      <c r="K59" s="60">
        <v>4843693</v>
      </c>
      <c r="L59" s="59">
        <v>20134000</v>
      </c>
      <c r="M59" s="60">
        <v>19914000</v>
      </c>
      <c r="N59" s="61">
        <f t="shared" si="1"/>
        <v>220000</v>
      </c>
      <c r="O59" s="61">
        <v>20134000</v>
      </c>
      <c r="P59" s="61">
        <v>0</v>
      </c>
      <c r="Q59" s="60">
        <v>0</v>
      </c>
      <c r="R59" s="59">
        <v>21351000</v>
      </c>
      <c r="S59" s="60">
        <v>21131000</v>
      </c>
      <c r="T59" s="61">
        <f t="shared" si="2"/>
        <v>220000</v>
      </c>
      <c r="U59" s="61">
        <v>21351000</v>
      </c>
      <c r="V59" s="61">
        <v>0</v>
      </c>
      <c r="W59" s="60">
        <v>0</v>
      </c>
    </row>
    <row r="60" spans="2:23" ht="30" customHeight="1">
      <c r="B60" s="57" t="s">
        <v>345</v>
      </c>
      <c r="C60" s="49" t="s">
        <v>1</v>
      </c>
      <c r="D60" s="49" t="s">
        <v>1</v>
      </c>
      <c r="E60" s="58" t="s">
        <v>346</v>
      </c>
      <c r="F60" s="59">
        <v>5957000</v>
      </c>
      <c r="G60" s="60">
        <v>5917000</v>
      </c>
      <c r="H60" s="61">
        <f t="shared" si="0"/>
        <v>40000</v>
      </c>
      <c r="I60" s="61">
        <v>5957000</v>
      </c>
      <c r="J60" s="61">
        <v>0</v>
      </c>
      <c r="K60" s="60">
        <v>1474363</v>
      </c>
      <c r="L60" s="59">
        <v>6360000</v>
      </c>
      <c r="M60" s="60">
        <v>6320000</v>
      </c>
      <c r="N60" s="61">
        <f t="shared" si="1"/>
        <v>40000</v>
      </c>
      <c r="O60" s="61">
        <v>6360000</v>
      </c>
      <c r="P60" s="61">
        <v>0</v>
      </c>
      <c r="Q60" s="60">
        <v>0</v>
      </c>
      <c r="R60" s="59">
        <v>6761000</v>
      </c>
      <c r="S60" s="60">
        <v>6721000</v>
      </c>
      <c r="T60" s="61">
        <f t="shared" si="2"/>
        <v>40000</v>
      </c>
      <c r="U60" s="61">
        <v>6761000</v>
      </c>
      <c r="V60" s="61">
        <v>0</v>
      </c>
      <c r="W60" s="60">
        <v>0</v>
      </c>
    </row>
    <row r="61" spans="2:23" ht="30" customHeight="1" thickBot="1">
      <c r="B61" s="57" t="s">
        <v>347</v>
      </c>
      <c r="C61" s="49" t="s">
        <v>1</v>
      </c>
      <c r="D61" s="49" t="s">
        <v>1</v>
      </c>
      <c r="E61" s="58" t="s">
        <v>348</v>
      </c>
      <c r="F61" s="59">
        <v>41598000</v>
      </c>
      <c r="G61" s="60">
        <v>41598000</v>
      </c>
      <c r="H61" s="61">
        <f t="shared" si="0"/>
        <v>0</v>
      </c>
      <c r="I61" s="61">
        <v>41598000</v>
      </c>
      <c r="J61" s="61">
        <v>0</v>
      </c>
      <c r="K61" s="60">
        <v>0</v>
      </c>
      <c r="L61" s="59">
        <v>45115000</v>
      </c>
      <c r="M61" s="60">
        <v>45115000</v>
      </c>
      <c r="N61" s="61">
        <f t="shared" si="1"/>
        <v>0</v>
      </c>
      <c r="O61" s="61">
        <v>45115000</v>
      </c>
      <c r="P61" s="61">
        <v>0</v>
      </c>
      <c r="Q61" s="60">
        <v>0</v>
      </c>
      <c r="R61" s="59">
        <v>48834000</v>
      </c>
      <c r="S61" s="60">
        <v>48834000</v>
      </c>
      <c r="T61" s="61">
        <f t="shared" si="2"/>
        <v>0</v>
      </c>
      <c r="U61" s="61">
        <v>48834000</v>
      </c>
      <c r="V61" s="61">
        <v>0</v>
      </c>
      <c r="W61" s="60">
        <v>0</v>
      </c>
    </row>
    <row r="62" spans="1:23" ht="19.5" customHeight="1" hidden="1">
      <c r="A62" s="49" t="s">
        <v>6</v>
      </c>
      <c r="B62" s="57" t="s">
        <v>1</v>
      </c>
      <c r="C62" s="49" t="s">
        <v>1</v>
      </c>
      <c r="D62" s="49" t="s">
        <v>1</v>
      </c>
      <c r="E62" s="62" t="s">
        <v>1</v>
      </c>
      <c r="F62" s="63" t="s">
        <v>1</v>
      </c>
      <c r="G62" s="63" t="s">
        <v>1</v>
      </c>
      <c r="H62" s="63" t="s">
        <v>1</v>
      </c>
      <c r="I62" s="63" t="s">
        <v>1</v>
      </c>
      <c r="J62" s="63" t="s">
        <v>1</v>
      </c>
      <c r="K62" s="63" t="s">
        <v>1</v>
      </c>
      <c r="L62" s="63" t="s">
        <v>1</v>
      </c>
      <c r="M62" s="63" t="s">
        <v>1</v>
      </c>
      <c r="N62" s="63" t="s">
        <v>1</v>
      </c>
      <c r="O62" s="63" t="s">
        <v>1</v>
      </c>
      <c r="P62" s="63" t="s">
        <v>1</v>
      </c>
      <c r="Q62" s="63" t="s">
        <v>1</v>
      </c>
      <c r="R62" s="63" t="s">
        <v>1</v>
      </c>
      <c r="S62" s="63" t="s">
        <v>1</v>
      </c>
      <c r="T62" s="63" t="s">
        <v>1</v>
      </c>
      <c r="U62" s="63" t="s">
        <v>1</v>
      </c>
      <c r="V62" s="63" t="s">
        <v>1</v>
      </c>
      <c r="W62" s="63" t="s">
        <v>1</v>
      </c>
    </row>
    <row r="63" spans="1:23" ht="12" customHeight="1" thickBot="1">
      <c r="A63" s="42" t="s">
        <v>6</v>
      </c>
      <c r="E63" s="64" t="s">
        <v>1</v>
      </c>
      <c r="F63" s="64" t="s">
        <v>1</v>
      </c>
      <c r="G63" s="64" t="s">
        <v>1</v>
      </c>
      <c r="H63" s="64" t="s">
        <v>1</v>
      </c>
      <c r="I63" s="64" t="s">
        <v>1</v>
      </c>
      <c r="J63" s="64" t="s">
        <v>1</v>
      </c>
      <c r="K63" s="64" t="s">
        <v>1</v>
      </c>
      <c r="L63" s="64" t="s">
        <v>1</v>
      </c>
      <c r="M63" s="64" t="s">
        <v>1</v>
      </c>
      <c r="N63" s="64" t="s">
        <v>1</v>
      </c>
      <c r="O63" s="64" t="s">
        <v>1</v>
      </c>
      <c r="P63" s="64" t="s">
        <v>1</v>
      </c>
      <c r="Q63" s="64" t="s">
        <v>1</v>
      </c>
      <c r="R63" s="64" t="s">
        <v>1</v>
      </c>
      <c r="S63" s="64" t="s">
        <v>1</v>
      </c>
      <c r="T63" s="64" t="s">
        <v>1</v>
      </c>
      <c r="U63" s="64" t="s">
        <v>1</v>
      </c>
      <c r="V63" s="64" t="s">
        <v>1</v>
      </c>
      <c r="W63" s="64" t="s">
        <v>1</v>
      </c>
    </row>
    <row r="64" spans="2:23" ht="34.5" customHeight="1" thickBot="1">
      <c r="B64" s="42">
        <v>40.41</v>
      </c>
      <c r="E64" s="65" t="s">
        <v>36</v>
      </c>
      <c r="F64" s="66">
        <v>45347961000</v>
      </c>
      <c r="G64" s="67">
        <v>39198503000</v>
      </c>
      <c r="H64" s="68">
        <f>I64-G64</f>
        <v>6840699000</v>
      </c>
      <c r="I64" s="68">
        <v>46039202000</v>
      </c>
      <c r="J64" s="68">
        <v>14000000</v>
      </c>
      <c r="K64" s="67">
        <v>6541903911</v>
      </c>
      <c r="L64" s="66">
        <v>53498910000</v>
      </c>
      <c r="M64" s="67">
        <v>45760733000</v>
      </c>
      <c r="N64" s="68">
        <f>O64-M64</f>
        <v>8328461000</v>
      </c>
      <c r="O64" s="68">
        <v>54089194000</v>
      </c>
      <c r="P64" s="68">
        <v>56914000</v>
      </c>
      <c r="Q64" s="67">
        <v>4774931814</v>
      </c>
      <c r="R64" s="66">
        <v>59295839000</v>
      </c>
      <c r="S64" s="67">
        <v>50458616000</v>
      </c>
      <c r="T64" s="68">
        <f>U64-S64</f>
        <v>9481908750</v>
      </c>
      <c r="U64" s="68">
        <v>59940524750</v>
      </c>
      <c r="V64" s="68">
        <v>14250000</v>
      </c>
      <c r="W64" s="67">
        <v>4942999955</v>
      </c>
    </row>
    <row r="65" spans="2:23" ht="34.5" customHeight="1" thickBot="1">
      <c r="B65" s="69" t="s">
        <v>349</v>
      </c>
      <c r="E65" s="70" t="s">
        <v>34</v>
      </c>
      <c r="F65" s="71">
        <v>23590696000</v>
      </c>
      <c r="G65" s="72">
        <v>21698039000</v>
      </c>
      <c r="H65" s="73">
        <f>I65-G65</f>
        <v>1892657000</v>
      </c>
      <c r="I65" s="73">
        <v>23590696000</v>
      </c>
      <c r="J65" s="73">
        <v>0</v>
      </c>
      <c r="K65" s="72">
        <v>2298396640</v>
      </c>
      <c r="L65" s="71">
        <v>26065163000</v>
      </c>
      <c r="M65" s="72">
        <v>24035828300</v>
      </c>
      <c r="N65" s="73">
        <f>O65-M65</f>
        <v>2029334700</v>
      </c>
      <c r="O65" s="73">
        <v>26065163000</v>
      </c>
      <c r="P65" s="73">
        <v>0</v>
      </c>
      <c r="Q65" s="72">
        <v>2350434970</v>
      </c>
      <c r="R65" s="71">
        <v>28259298000</v>
      </c>
      <c r="S65" s="72">
        <v>26125858300</v>
      </c>
      <c r="T65" s="73">
        <f>U65-S65</f>
        <v>2133439700</v>
      </c>
      <c r="U65" s="73">
        <v>28259298000</v>
      </c>
      <c r="V65" s="73">
        <v>0</v>
      </c>
      <c r="W65" s="72">
        <v>2492689970</v>
      </c>
    </row>
    <row r="66" spans="1:23" s="78" customFormat="1" ht="34.5" customHeight="1" thickBot="1">
      <c r="A66" s="44" t="s">
        <v>6</v>
      </c>
      <c r="B66" s="74" t="s">
        <v>1</v>
      </c>
      <c r="C66" s="74" t="s">
        <v>1</v>
      </c>
      <c r="D66" s="74" t="s">
        <v>1</v>
      </c>
      <c r="E66" s="65" t="s">
        <v>37</v>
      </c>
      <c r="F66" s="75">
        <f aca="true" t="shared" si="3" ref="F66:W66">F64+F65</f>
        <v>68938657000</v>
      </c>
      <c r="G66" s="76">
        <f t="shared" si="3"/>
        <v>60896542000</v>
      </c>
      <c r="H66" s="77">
        <f t="shared" si="3"/>
        <v>8733356000</v>
      </c>
      <c r="I66" s="77">
        <f t="shared" si="3"/>
        <v>69629898000</v>
      </c>
      <c r="J66" s="77">
        <f t="shared" si="3"/>
        <v>14000000</v>
      </c>
      <c r="K66" s="76">
        <f t="shared" si="3"/>
        <v>8840300551</v>
      </c>
      <c r="L66" s="75">
        <f t="shared" si="3"/>
        <v>79564073000</v>
      </c>
      <c r="M66" s="76">
        <f t="shared" si="3"/>
        <v>69796561300</v>
      </c>
      <c r="N66" s="77">
        <f t="shared" si="3"/>
        <v>10357795700</v>
      </c>
      <c r="O66" s="77">
        <f t="shared" si="3"/>
        <v>80154357000</v>
      </c>
      <c r="P66" s="77">
        <f t="shared" si="3"/>
        <v>56914000</v>
      </c>
      <c r="Q66" s="76">
        <f t="shared" si="3"/>
        <v>7125366784</v>
      </c>
      <c r="R66" s="75">
        <f t="shared" si="3"/>
        <v>87555137000</v>
      </c>
      <c r="S66" s="76">
        <f t="shared" si="3"/>
        <v>76584474300</v>
      </c>
      <c r="T66" s="77">
        <f t="shared" si="3"/>
        <v>11615348450</v>
      </c>
      <c r="U66" s="77">
        <f t="shared" si="3"/>
        <v>88199822750</v>
      </c>
      <c r="V66" s="77">
        <f t="shared" si="3"/>
        <v>14250000</v>
      </c>
      <c r="W66" s="76">
        <f t="shared" si="3"/>
        <v>7435689925</v>
      </c>
    </row>
  </sheetData>
  <sheetProtection/>
  <mergeCells count="30"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75" workbookViewId="0" topLeftCell="E10">
      <selection activeCell="O21" sqref="O21"/>
    </sheetView>
  </sheetViews>
  <sheetFormatPr defaultColWidth="9.00390625" defaultRowHeight="12.75"/>
  <cols>
    <col min="1" max="1" width="15.125" style="84" hidden="1" customWidth="1"/>
    <col min="2" max="2" width="10.75390625" style="84" hidden="1" customWidth="1"/>
    <col min="3" max="3" width="8.375" style="84" hidden="1" customWidth="1"/>
    <col min="4" max="4" width="13.375" style="84" hidden="1" customWidth="1"/>
    <col min="5" max="5" width="50.625" style="84" bestFit="1" customWidth="1"/>
    <col min="6" max="23" width="16.75390625" style="84" bestFit="1" customWidth="1"/>
    <col min="24" max="16384" width="9.125" style="84" customWidth="1"/>
  </cols>
  <sheetData>
    <row r="1" spans="1:23" ht="12.75" hidden="1">
      <c r="A1" s="79" t="s">
        <v>0</v>
      </c>
      <c r="B1" s="80" t="s">
        <v>38</v>
      </c>
      <c r="C1" s="81" t="s">
        <v>1</v>
      </c>
      <c r="D1" s="82" t="s">
        <v>2</v>
      </c>
      <c r="E1" s="83" t="s">
        <v>3</v>
      </c>
      <c r="F1" s="83" t="s">
        <v>350</v>
      </c>
      <c r="G1" s="83" t="s">
        <v>5</v>
      </c>
      <c r="H1" s="83" t="s">
        <v>6</v>
      </c>
      <c r="I1" s="83" t="s">
        <v>5</v>
      </c>
      <c r="J1" s="83" t="s">
        <v>7</v>
      </c>
      <c r="K1" s="83" t="s">
        <v>7</v>
      </c>
      <c r="L1" s="83" t="s">
        <v>350</v>
      </c>
      <c r="M1" s="83" t="s">
        <v>5</v>
      </c>
      <c r="N1" s="83" t="s">
        <v>6</v>
      </c>
      <c r="O1" s="83" t="s">
        <v>5</v>
      </c>
      <c r="P1" s="83" t="s">
        <v>7</v>
      </c>
      <c r="Q1" s="83" t="s">
        <v>7</v>
      </c>
      <c r="R1" s="83" t="s">
        <v>350</v>
      </c>
      <c r="S1" s="83" t="s">
        <v>5</v>
      </c>
      <c r="T1" s="83" t="s">
        <v>6</v>
      </c>
      <c r="U1" s="83" t="s">
        <v>5</v>
      </c>
      <c r="V1" s="83" t="s">
        <v>7</v>
      </c>
      <c r="W1" s="83" t="s">
        <v>7</v>
      </c>
    </row>
    <row r="2" spans="1:23" ht="12.75" hidden="1">
      <c r="A2" s="85" t="s">
        <v>8</v>
      </c>
      <c r="B2" s="80" t="s">
        <v>18</v>
      </c>
      <c r="C2" s="81" t="s">
        <v>40</v>
      </c>
      <c r="D2" s="82" t="s">
        <v>9</v>
      </c>
      <c r="E2" s="86" t="str">
        <f>ButceYil</f>
        <v>2016</v>
      </c>
      <c r="F2" s="86" t="str">
        <f>ButceYil</f>
        <v>2016</v>
      </c>
      <c r="G2" s="86" t="str">
        <f>ButceYil</f>
        <v>2016</v>
      </c>
      <c r="H2" s="86" t="s">
        <v>1</v>
      </c>
      <c r="I2" s="86" t="str">
        <f>ButceYil</f>
        <v>2016</v>
      </c>
      <c r="J2" s="86" t="str">
        <f>ButceYil</f>
        <v>2016</v>
      </c>
      <c r="K2" s="86" t="str">
        <f>ButceYil</f>
        <v>2016</v>
      </c>
      <c r="L2" s="86" t="str">
        <f>ButceYil</f>
        <v>2016</v>
      </c>
      <c r="M2" s="86" t="str">
        <f>ButceYil</f>
        <v>2016</v>
      </c>
      <c r="N2" s="86" t="s">
        <v>1</v>
      </c>
      <c r="O2" s="86" t="str">
        <f>ButceYil</f>
        <v>2016</v>
      </c>
      <c r="P2" s="86" t="str">
        <f>ButceYil</f>
        <v>2016</v>
      </c>
      <c r="Q2" s="86" t="str">
        <f>ButceYil</f>
        <v>2016</v>
      </c>
      <c r="R2" s="86" t="str">
        <f>ButceYil</f>
        <v>2016</v>
      </c>
      <c r="S2" s="86" t="str">
        <f>ButceYil</f>
        <v>2016</v>
      </c>
      <c r="T2" s="86" t="s">
        <v>1</v>
      </c>
      <c r="U2" s="86" t="str">
        <f>ButceYil</f>
        <v>2016</v>
      </c>
      <c r="V2" s="86" t="str">
        <f>ButceYil</f>
        <v>2016</v>
      </c>
      <c r="W2" s="86" t="str">
        <f>ButceYil</f>
        <v>2016</v>
      </c>
    </row>
    <row r="3" spans="1:23" ht="12.75" hidden="1">
      <c r="A3" s="85" t="s">
        <v>11</v>
      </c>
      <c r="B3" s="80" t="s">
        <v>39</v>
      </c>
      <c r="C3" s="81" t="s">
        <v>41</v>
      </c>
      <c r="D3" s="82" t="s">
        <v>12</v>
      </c>
      <c r="F3" s="86" t="str">
        <f>Asama</f>
        <v>3</v>
      </c>
      <c r="G3" s="86" t="str">
        <f>Asama</f>
        <v>3</v>
      </c>
      <c r="H3" s="86" t="s">
        <v>1</v>
      </c>
      <c r="I3" s="86" t="str">
        <f>Asama</f>
        <v>3</v>
      </c>
      <c r="J3" s="86" t="str">
        <f>Asama</f>
        <v>3</v>
      </c>
      <c r="K3" s="86" t="str">
        <f>Asama</f>
        <v>3</v>
      </c>
      <c r="L3" s="86">
        <f>Asama+10</f>
        <v>13</v>
      </c>
      <c r="M3" s="86">
        <f>Asama+10</f>
        <v>13</v>
      </c>
      <c r="N3" s="86" t="s">
        <v>1</v>
      </c>
      <c r="O3" s="86">
        <f>Asama+10</f>
        <v>13</v>
      </c>
      <c r="P3" s="86">
        <f>Asama+10</f>
        <v>13</v>
      </c>
      <c r="Q3" s="86">
        <f>Asama+10</f>
        <v>13</v>
      </c>
      <c r="R3" s="86">
        <f>Asama+20</f>
        <v>23</v>
      </c>
      <c r="S3" s="86">
        <f>Asama+20</f>
        <v>23</v>
      </c>
      <c r="T3" s="86" t="s">
        <v>1</v>
      </c>
      <c r="U3" s="86">
        <f>Asama+20</f>
        <v>23</v>
      </c>
      <c r="V3" s="86">
        <f>Asama+20</f>
        <v>23</v>
      </c>
      <c r="W3" s="86">
        <f>Asama+20</f>
        <v>23</v>
      </c>
    </row>
    <row r="4" spans="1:23" ht="12.75" hidden="1">
      <c r="A4" s="85" t="s">
        <v>13</v>
      </c>
      <c r="B4" s="81" t="s">
        <v>38</v>
      </c>
      <c r="C4" s="81" t="s">
        <v>1</v>
      </c>
      <c r="D4" s="82" t="s">
        <v>14</v>
      </c>
      <c r="F4" s="83" t="s">
        <v>1</v>
      </c>
      <c r="G4" s="87" t="s">
        <v>15</v>
      </c>
      <c r="H4" s="87" t="s">
        <v>1</v>
      </c>
      <c r="I4" s="87" t="s">
        <v>1</v>
      </c>
      <c r="K4" s="87" t="s">
        <v>1</v>
      </c>
      <c r="L4" s="83" t="s">
        <v>1</v>
      </c>
      <c r="M4" s="87" t="s">
        <v>15</v>
      </c>
      <c r="N4" s="87" t="s">
        <v>1</v>
      </c>
      <c r="O4" s="87" t="s">
        <v>1</v>
      </c>
      <c r="Q4" s="87" t="s">
        <v>1</v>
      </c>
      <c r="R4" s="83" t="s">
        <v>1</v>
      </c>
      <c r="S4" s="87" t="s">
        <v>15</v>
      </c>
      <c r="T4" s="87" t="s">
        <v>1</v>
      </c>
      <c r="U4" s="87" t="s">
        <v>1</v>
      </c>
      <c r="W4" s="87" t="s">
        <v>1</v>
      </c>
    </row>
    <row r="5" spans="1:23" ht="12.75" hidden="1">
      <c r="A5" s="81" t="s">
        <v>1</v>
      </c>
      <c r="B5" s="81" t="s">
        <v>1</v>
      </c>
      <c r="C5" s="81" t="s">
        <v>1</v>
      </c>
      <c r="D5" s="82" t="s">
        <v>16</v>
      </c>
      <c r="F5" s="83" t="s">
        <v>1</v>
      </c>
      <c r="G5" s="87" t="s">
        <v>1</v>
      </c>
      <c r="H5" s="87" t="s">
        <v>1</v>
      </c>
      <c r="I5" s="87" t="s">
        <v>1</v>
      </c>
      <c r="J5" s="87" t="s">
        <v>17</v>
      </c>
      <c r="K5" s="87" t="s">
        <v>18</v>
      </c>
      <c r="L5" s="83" t="s">
        <v>1</v>
      </c>
      <c r="M5" s="87" t="s">
        <v>1</v>
      </c>
      <c r="N5" s="87" t="s">
        <v>1</v>
      </c>
      <c r="O5" s="87" t="s">
        <v>1</v>
      </c>
      <c r="P5" s="86">
        <v>5</v>
      </c>
      <c r="Q5" s="87" t="s">
        <v>18</v>
      </c>
      <c r="R5" s="83" t="s">
        <v>1</v>
      </c>
      <c r="S5" s="87" t="s">
        <v>1</v>
      </c>
      <c r="T5" s="87" t="s">
        <v>1</v>
      </c>
      <c r="U5" s="87" t="s">
        <v>1</v>
      </c>
      <c r="V5" s="86">
        <v>5</v>
      </c>
      <c r="W5" s="87" t="s">
        <v>18</v>
      </c>
    </row>
    <row r="6" spans="1:23" ht="12.75" hidden="1">
      <c r="A6" s="88" t="s">
        <v>1</v>
      </c>
      <c r="B6" s="88" t="s">
        <v>1</v>
      </c>
      <c r="C6" s="88" t="s">
        <v>1</v>
      </c>
      <c r="D6" s="83" t="s">
        <v>1</v>
      </c>
      <c r="F6" s="88" t="s">
        <v>1</v>
      </c>
      <c r="G6" s="88" t="s">
        <v>1</v>
      </c>
      <c r="H6" s="88" t="s">
        <v>1</v>
      </c>
      <c r="I6" s="88" t="s">
        <v>1</v>
      </c>
      <c r="J6" s="88" t="s">
        <v>1</v>
      </c>
      <c r="K6" s="88" t="s">
        <v>1</v>
      </c>
      <c r="L6" s="88" t="s">
        <v>1</v>
      </c>
      <c r="M6" s="88" t="s">
        <v>1</v>
      </c>
      <c r="N6" s="88" t="s">
        <v>1</v>
      </c>
      <c r="O6" s="88" t="s">
        <v>1</v>
      </c>
      <c r="P6" s="88" t="s">
        <v>1</v>
      </c>
      <c r="Q6" s="88" t="s">
        <v>1</v>
      </c>
      <c r="R6" s="88" t="s">
        <v>1</v>
      </c>
      <c r="S6" s="88" t="s">
        <v>1</v>
      </c>
      <c r="T6" s="88" t="s">
        <v>1</v>
      </c>
      <c r="U6" s="88" t="s">
        <v>1</v>
      </c>
      <c r="V6" s="88" t="s">
        <v>1</v>
      </c>
      <c r="W6" s="88" t="s">
        <v>1</v>
      </c>
    </row>
    <row r="7" spans="1:23" ht="12.75" hidden="1">
      <c r="A7" s="88" t="s">
        <v>1</v>
      </c>
      <c r="B7" s="88" t="s">
        <v>1</v>
      </c>
      <c r="C7" s="88" t="s">
        <v>1</v>
      </c>
      <c r="D7" s="88" t="s">
        <v>1</v>
      </c>
      <c r="E7" s="88" t="s">
        <v>1</v>
      </c>
      <c r="F7" s="88" t="s">
        <v>1</v>
      </c>
      <c r="G7" s="88" t="s">
        <v>1</v>
      </c>
      <c r="H7" s="88" t="s">
        <v>1</v>
      </c>
      <c r="I7" s="88" t="s">
        <v>1</v>
      </c>
      <c r="J7" s="88" t="s">
        <v>1</v>
      </c>
      <c r="K7" s="88" t="s">
        <v>1</v>
      </c>
      <c r="L7" s="88" t="s">
        <v>1</v>
      </c>
      <c r="M7" s="88" t="s">
        <v>1</v>
      </c>
      <c r="N7" s="88" t="s">
        <v>1</v>
      </c>
      <c r="O7" s="88" t="s">
        <v>1</v>
      </c>
      <c r="P7" s="88" t="s">
        <v>1</v>
      </c>
      <c r="Q7" s="88" t="s">
        <v>1</v>
      </c>
      <c r="R7" s="88" t="s">
        <v>1</v>
      </c>
      <c r="S7" s="88" t="s">
        <v>1</v>
      </c>
      <c r="T7" s="88" t="s">
        <v>1</v>
      </c>
      <c r="U7" s="88" t="s">
        <v>1</v>
      </c>
      <c r="V7" s="88" t="s">
        <v>1</v>
      </c>
      <c r="W7" s="88" t="s">
        <v>1</v>
      </c>
    </row>
    <row r="8" spans="1:23" ht="19.5" customHeight="1" hidden="1">
      <c r="A8" s="81" t="s">
        <v>1</v>
      </c>
      <c r="B8" s="81" t="s">
        <v>1</v>
      </c>
      <c r="C8" s="81" t="s">
        <v>1</v>
      </c>
      <c r="D8" s="81" t="s">
        <v>1</v>
      </c>
      <c r="E8" s="85" t="s">
        <v>1</v>
      </c>
      <c r="F8" s="85" t="s">
        <v>1</v>
      </c>
      <c r="G8" s="85" t="s">
        <v>1</v>
      </c>
      <c r="H8" s="85" t="s">
        <v>1</v>
      </c>
      <c r="I8" s="85" t="s">
        <v>1</v>
      </c>
      <c r="J8" s="85" t="s">
        <v>1</v>
      </c>
      <c r="K8" s="85" t="s">
        <v>1</v>
      </c>
      <c r="L8" s="85" t="s">
        <v>1</v>
      </c>
      <c r="M8" s="85" t="s">
        <v>1</v>
      </c>
      <c r="N8" s="85" t="s">
        <v>1</v>
      </c>
      <c r="O8" s="85" t="s">
        <v>1</v>
      </c>
      <c r="P8" s="85" t="s">
        <v>1</v>
      </c>
      <c r="Q8" s="85" t="s">
        <v>1</v>
      </c>
      <c r="W8" s="85" t="s">
        <v>1</v>
      </c>
    </row>
    <row r="9" spans="1:23" ht="19.5" customHeight="1" hidden="1">
      <c r="A9" s="81" t="s">
        <v>1</v>
      </c>
      <c r="B9" s="81" t="s">
        <v>1</v>
      </c>
      <c r="C9" s="81" t="s">
        <v>1</v>
      </c>
      <c r="D9" s="81" t="s">
        <v>1</v>
      </c>
      <c r="E9" s="82" t="s">
        <v>1</v>
      </c>
      <c r="F9" s="82" t="s">
        <v>1</v>
      </c>
      <c r="G9" s="82" t="s">
        <v>1</v>
      </c>
      <c r="H9" s="82" t="s">
        <v>1</v>
      </c>
      <c r="I9" s="82" t="s">
        <v>1</v>
      </c>
      <c r="J9" s="82" t="s">
        <v>1</v>
      </c>
      <c r="K9" s="82" t="s">
        <v>1</v>
      </c>
      <c r="L9" s="82" t="s">
        <v>1</v>
      </c>
      <c r="M9" s="82" t="s">
        <v>1</v>
      </c>
      <c r="N9" s="82" t="s">
        <v>1</v>
      </c>
      <c r="O9" s="82" t="s">
        <v>1</v>
      </c>
      <c r="P9" s="82" t="s">
        <v>1</v>
      </c>
      <c r="Q9" s="82" t="s">
        <v>1</v>
      </c>
      <c r="R9" s="82" t="s">
        <v>1</v>
      </c>
      <c r="S9" s="82" t="s">
        <v>1</v>
      </c>
      <c r="T9" s="82" t="s">
        <v>1</v>
      </c>
      <c r="U9" s="82" t="s">
        <v>1</v>
      </c>
      <c r="V9" s="82" t="s">
        <v>1</v>
      </c>
      <c r="W9" s="82" t="s">
        <v>1</v>
      </c>
    </row>
    <row r="10" spans="1:23" ht="19.5" customHeight="1">
      <c r="A10" s="81" t="s">
        <v>1</v>
      </c>
      <c r="B10" s="81" t="s">
        <v>1</v>
      </c>
      <c r="C10" s="81" t="s">
        <v>1</v>
      </c>
      <c r="D10" s="81" t="s">
        <v>1</v>
      </c>
      <c r="E10" s="163" t="str">
        <f>ButceYil&amp;"-"&amp;ButceYil+2&amp;" DÖNEMİ BÜTÇE GELİRLERİ"</f>
        <v>2016-2018 DÖNEMİ BÜTÇE GELİRLERİ</v>
      </c>
      <c r="F10" s="163" t="s">
        <v>1</v>
      </c>
      <c r="G10" s="163" t="s">
        <v>1</v>
      </c>
      <c r="H10" s="163" t="s">
        <v>1</v>
      </c>
      <c r="I10" s="163" t="s">
        <v>1</v>
      </c>
      <c r="J10" s="163" t="s">
        <v>1</v>
      </c>
      <c r="K10" s="163" t="s">
        <v>1</v>
      </c>
      <c r="L10" s="163" t="s">
        <v>1</v>
      </c>
      <c r="M10" s="163" t="s">
        <v>1</v>
      </c>
      <c r="N10" s="163" t="s">
        <v>1</v>
      </c>
      <c r="O10" s="163" t="s">
        <v>1</v>
      </c>
      <c r="P10" s="163" t="s">
        <v>1</v>
      </c>
      <c r="Q10" s="163" t="s">
        <v>1</v>
      </c>
      <c r="R10" s="163" t="s">
        <v>1</v>
      </c>
      <c r="S10" s="163" t="s">
        <v>1</v>
      </c>
      <c r="T10" s="163" t="s">
        <v>1</v>
      </c>
      <c r="U10" s="163" t="s">
        <v>1</v>
      </c>
      <c r="V10" s="163" t="s">
        <v>1</v>
      </c>
      <c r="W10" s="163" t="s">
        <v>1</v>
      </c>
    </row>
    <row r="11" spans="1:23" ht="19.5" customHeight="1">
      <c r="A11" s="81" t="s">
        <v>1</v>
      </c>
      <c r="B11" s="81" t="s">
        <v>1</v>
      </c>
      <c r="C11" s="81" t="s">
        <v>1</v>
      </c>
      <c r="D11" s="81" t="s">
        <v>1</v>
      </c>
      <c r="E11" s="163" t="s">
        <v>351</v>
      </c>
      <c r="F11" s="163" t="s">
        <v>1</v>
      </c>
      <c r="G11" s="163" t="s">
        <v>1</v>
      </c>
      <c r="H11" s="163" t="s">
        <v>1</v>
      </c>
      <c r="I11" s="163" t="s">
        <v>1</v>
      </c>
      <c r="J11" s="163" t="s">
        <v>1</v>
      </c>
      <c r="K11" s="163" t="s">
        <v>1</v>
      </c>
      <c r="L11" s="163" t="s">
        <v>1</v>
      </c>
      <c r="M11" s="163" t="s">
        <v>1</v>
      </c>
      <c r="N11" s="163" t="s">
        <v>1</v>
      </c>
      <c r="O11" s="163" t="s">
        <v>1</v>
      </c>
      <c r="P11" s="163" t="s">
        <v>1</v>
      </c>
      <c r="Q11" s="163" t="s">
        <v>1</v>
      </c>
      <c r="R11" s="163" t="s">
        <v>1</v>
      </c>
      <c r="S11" s="163" t="s">
        <v>1</v>
      </c>
      <c r="T11" s="163" t="s">
        <v>1</v>
      </c>
      <c r="U11" s="163" t="s">
        <v>1</v>
      </c>
      <c r="V11" s="163" t="s">
        <v>1</v>
      </c>
      <c r="W11" s="163" t="s">
        <v>1</v>
      </c>
    </row>
    <row r="12" spans="1:23" ht="19.5" customHeight="1" thickBot="1">
      <c r="A12" s="81" t="s">
        <v>1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81" t="s">
        <v>1</v>
      </c>
      <c r="H12" s="81" t="s">
        <v>1</v>
      </c>
      <c r="I12" s="81" t="s">
        <v>1</v>
      </c>
      <c r="J12" s="81" t="s">
        <v>1</v>
      </c>
      <c r="K12" s="81" t="s">
        <v>1</v>
      </c>
      <c r="L12" s="81" t="s">
        <v>1</v>
      </c>
      <c r="M12" s="81" t="s">
        <v>1</v>
      </c>
      <c r="N12" s="81" t="s">
        <v>1</v>
      </c>
      <c r="O12" s="81" t="s">
        <v>1</v>
      </c>
      <c r="P12" s="81" t="s">
        <v>1</v>
      </c>
      <c r="Q12" s="81" t="s">
        <v>1</v>
      </c>
      <c r="R12" s="81" t="s">
        <v>1</v>
      </c>
      <c r="S12" s="81" t="s">
        <v>1</v>
      </c>
      <c r="T12" s="81" t="s">
        <v>1</v>
      </c>
      <c r="U12" s="81" t="s">
        <v>1</v>
      </c>
      <c r="V12" s="81" t="s">
        <v>1</v>
      </c>
      <c r="W12" s="81" t="s">
        <v>1</v>
      </c>
    </row>
    <row r="13" spans="1:23" ht="19.5" customHeight="1" thickBot="1">
      <c r="A13" s="81" t="s">
        <v>1</v>
      </c>
      <c r="B13" s="81" t="s">
        <v>1</v>
      </c>
      <c r="C13" s="81" t="s">
        <v>1</v>
      </c>
      <c r="D13" s="81" t="s">
        <v>1</v>
      </c>
      <c r="E13" s="89" t="s">
        <v>1</v>
      </c>
      <c r="F13" s="164" t="str">
        <f>ButceYil</f>
        <v>2016</v>
      </c>
      <c r="G13" s="165" t="s">
        <v>1</v>
      </c>
      <c r="H13" s="165" t="s">
        <v>1</v>
      </c>
      <c r="I13" s="165" t="s">
        <v>1</v>
      </c>
      <c r="J13" s="165" t="s">
        <v>1</v>
      </c>
      <c r="K13" s="166" t="s">
        <v>1</v>
      </c>
      <c r="L13" s="164">
        <f>ButceYil+1</f>
        <v>2017</v>
      </c>
      <c r="M13" s="165" t="s">
        <v>1</v>
      </c>
      <c r="N13" s="165" t="s">
        <v>1</v>
      </c>
      <c r="O13" s="165" t="s">
        <v>1</v>
      </c>
      <c r="P13" s="165" t="s">
        <v>1</v>
      </c>
      <c r="Q13" s="166" t="s">
        <v>1</v>
      </c>
      <c r="R13" s="164">
        <f>ButceYil+2</f>
        <v>2018</v>
      </c>
      <c r="S13" s="165" t="s">
        <v>1</v>
      </c>
      <c r="T13" s="165" t="s">
        <v>1</v>
      </c>
      <c r="U13" s="165" t="s">
        <v>1</v>
      </c>
      <c r="V13" s="165" t="s">
        <v>1</v>
      </c>
      <c r="W13" s="166" t="s">
        <v>1</v>
      </c>
    </row>
    <row r="14" spans="1:23" ht="19.5" customHeight="1" thickBot="1">
      <c r="A14" s="90" t="s">
        <v>1</v>
      </c>
      <c r="B14" s="90" t="s">
        <v>1</v>
      </c>
      <c r="C14" s="90" t="s">
        <v>1</v>
      </c>
      <c r="D14" s="90" t="s">
        <v>1</v>
      </c>
      <c r="E14" s="167" t="s">
        <v>22</v>
      </c>
      <c r="F14" s="153" t="s">
        <v>23</v>
      </c>
      <c r="G14" s="157" t="s">
        <v>24</v>
      </c>
      <c r="H14" s="158" t="s">
        <v>1</v>
      </c>
      <c r="I14" s="159" t="s">
        <v>1</v>
      </c>
      <c r="J14" s="160" t="s">
        <v>25</v>
      </c>
      <c r="K14" s="161" t="s">
        <v>1</v>
      </c>
      <c r="L14" s="153" t="s">
        <v>23</v>
      </c>
      <c r="M14" s="157" t="s">
        <v>24</v>
      </c>
      <c r="N14" s="158" t="s">
        <v>1</v>
      </c>
      <c r="O14" s="159" t="s">
        <v>1</v>
      </c>
      <c r="P14" s="160" t="s">
        <v>25</v>
      </c>
      <c r="Q14" s="161" t="s">
        <v>1</v>
      </c>
      <c r="R14" s="153" t="s">
        <v>23</v>
      </c>
      <c r="S14" s="157" t="s">
        <v>24</v>
      </c>
      <c r="T14" s="158" t="s">
        <v>1</v>
      </c>
      <c r="U14" s="159" t="s">
        <v>1</v>
      </c>
      <c r="V14" s="160" t="s">
        <v>25</v>
      </c>
      <c r="W14" s="161" t="s">
        <v>1</v>
      </c>
    </row>
    <row r="15" spans="1:23" ht="19.5" customHeight="1">
      <c r="A15" s="90" t="s">
        <v>1</v>
      </c>
      <c r="B15" s="90" t="s">
        <v>1</v>
      </c>
      <c r="C15" s="90" t="s">
        <v>1</v>
      </c>
      <c r="D15" s="90" t="s">
        <v>1</v>
      </c>
      <c r="E15" s="168" t="s">
        <v>1</v>
      </c>
      <c r="F15" s="162" t="s">
        <v>1</v>
      </c>
      <c r="G15" s="155" t="s">
        <v>26</v>
      </c>
      <c r="H15" s="151" t="s">
        <v>27</v>
      </c>
      <c r="I15" s="153" t="s">
        <v>28</v>
      </c>
      <c r="J15" s="151" t="s">
        <v>29</v>
      </c>
      <c r="K15" s="155" t="s">
        <v>30</v>
      </c>
      <c r="L15" s="162" t="s">
        <v>1</v>
      </c>
      <c r="M15" s="155" t="s">
        <v>26</v>
      </c>
      <c r="N15" s="151" t="s">
        <v>27</v>
      </c>
      <c r="O15" s="153" t="s">
        <v>28</v>
      </c>
      <c r="P15" s="151" t="s">
        <v>29</v>
      </c>
      <c r="Q15" s="155" t="s">
        <v>30</v>
      </c>
      <c r="R15" s="162" t="s">
        <v>1</v>
      </c>
      <c r="S15" s="155" t="s">
        <v>26</v>
      </c>
      <c r="T15" s="151" t="s">
        <v>27</v>
      </c>
      <c r="U15" s="153" t="s">
        <v>28</v>
      </c>
      <c r="V15" s="151" t="s">
        <v>29</v>
      </c>
      <c r="W15" s="155" t="s">
        <v>30</v>
      </c>
    </row>
    <row r="16" spans="1:23" ht="19.5" customHeight="1" thickBot="1">
      <c r="A16" s="82" t="s">
        <v>2</v>
      </c>
      <c r="B16" s="82" t="s">
        <v>31</v>
      </c>
      <c r="C16" s="82" t="s">
        <v>1</v>
      </c>
      <c r="D16" s="82" t="s">
        <v>1</v>
      </c>
      <c r="E16" s="169" t="s">
        <v>1</v>
      </c>
      <c r="F16" s="154" t="s">
        <v>1</v>
      </c>
      <c r="G16" s="156" t="s">
        <v>1</v>
      </c>
      <c r="H16" s="152" t="s">
        <v>1</v>
      </c>
      <c r="I16" s="154" t="s">
        <v>1</v>
      </c>
      <c r="J16" s="152" t="s">
        <v>1</v>
      </c>
      <c r="K16" s="156" t="s">
        <v>1</v>
      </c>
      <c r="L16" s="154" t="s">
        <v>1</v>
      </c>
      <c r="M16" s="156" t="s">
        <v>1</v>
      </c>
      <c r="N16" s="152" t="s">
        <v>1</v>
      </c>
      <c r="O16" s="154" t="s">
        <v>1</v>
      </c>
      <c r="P16" s="152" t="s">
        <v>1</v>
      </c>
      <c r="Q16" s="156" t="s">
        <v>1</v>
      </c>
      <c r="R16" s="154" t="s">
        <v>1</v>
      </c>
      <c r="S16" s="156" t="s">
        <v>1</v>
      </c>
      <c r="T16" s="152" t="s">
        <v>1</v>
      </c>
      <c r="U16" s="154" t="s">
        <v>1</v>
      </c>
      <c r="V16" s="152" t="s">
        <v>1</v>
      </c>
      <c r="W16" s="156" t="s">
        <v>1</v>
      </c>
    </row>
    <row r="17" spans="1:23" s="42" customFormat="1" ht="24.75" customHeight="1">
      <c r="A17" s="91" t="s">
        <v>1</v>
      </c>
      <c r="B17" s="92" t="s">
        <v>352</v>
      </c>
      <c r="C17" s="91" t="s">
        <v>1</v>
      </c>
      <c r="D17" s="91" t="s">
        <v>1</v>
      </c>
      <c r="E17" s="93" t="s">
        <v>353</v>
      </c>
      <c r="F17" s="94">
        <v>247000000</v>
      </c>
      <c r="G17" s="95">
        <v>0</v>
      </c>
      <c r="H17" s="96">
        <f aca="true" t="shared" si="0" ref="H17:H25">I17-G17</f>
        <v>247000000</v>
      </c>
      <c r="I17" s="96">
        <v>247000000</v>
      </c>
      <c r="J17" s="96">
        <v>0</v>
      </c>
      <c r="K17" s="95">
        <v>0</v>
      </c>
      <c r="L17" s="94">
        <v>274000000</v>
      </c>
      <c r="M17" s="95">
        <v>0</v>
      </c>
      <c r="N17" s="96">
        <f aca="true" t="shared" si="1" ref="N17:N25">O17-M17</f>
        <v>274000000</v>
      </c>
      <c r="O17" s="96">
        <v>274000000</v>
      </c>
      <c r="P17" s="96">
        <v>0</v>
      </c>
      <c r="Q17" s="95">
        <v>0</v>
      </c>
      <c r="R17" s="94">
        <v>298000000</v>
      </c>
      <c r="S17" s="95">
        <v>0</v>
      </c>
      <c r="T17" s="96">
        <f aca="true" t="shared" si="2" ref="T17:T25">U17-S17</f>
        <v>298000000</v>
      </c>
      <c r="U17" s="96">
        <v>298000000</v>
      </c>
      <c r="V17" s="96">
        <v>0</v>
      </c>
      <c r="W17" s="95">
        <v>0</v>
      </c>
    </row>
    <row r="18" spans="1:23" s="42" customFormat="1" ht="24.75" customHeight="1">
      <c r="A18" s="91" t="s">
        <v>1</v>
      </c>
      <c r="B18" s="92" t="s">
        <v>354</v>
      </c>
      <c r="C18" s="91" t="s">
        <v>1</v>
      </c>
      <c r="D18" s="91" t="s">
        <v>1</v>
      </c>
      <c r="E18" s="93" t="s">
        <v>355</v>
      </c>
      <c r="F18" s="94">
        <v>2518210000</v>
      </c>
      <c r="G18" s="95">
        <v>0</v>
      </c>
      <c r="H18" s="96">
        <f t="shared" si="0"/>
        <v>2518210000</v>
      </c>
      <c r="I18" s="96">
        <v>2518210000</v>
      </c>
      <c r="J18" s="96">
        <v>0</v>
      </c>
      <c r="K18" s="95">
        <v>291260925</v>
      </c>
      <c r="L18" s="94">
        <v>2619320000</v>
      </c>
      <c r="M18" s="95">
        <v>0</v>
      </c>
      <c r="N18" s="96">
        <f t="shared" si="1"/>
        <v>2619320000</v>
      </c>
      <c r="O18" s="96">
        <v>2619320000</v>
      </c>
      <c r="P18" s="96">
        <v>0</v>
      </c>
      <c r="Q18" s="95">
        <v>296260930</v>
      </c>
      <c r="R18" s="94">
        <v>2769440000</v>
      </c>
      <c r="S18" s="95">
        <v>0</v>
      </c>
      <c r="T18" s="96">
        <f t="shared" si="2"/>
        <v>2769440000</v>
      </c>
      <c r="U18" s="96">
        <v>2769440000</v>
      </c>
      <c r="V18" s="96">
        <v>0</v>
      </c>
      <c r="W18" s="95">
        <v>300260935</v>
      </c>
    </row>
    <row r="19" spans="1:23" s="42" customFormat="1" ht="24.75" customHeight="1">
      <c r="A19" s="91" t="s">
        <v>1</v>
      </c>
      <c r="B19" s="92" t="s">
        <v>356</v>
      </c>
      <c r="C19" s="91" t="s">
        <v>1</v>
      </c>
      <c r="D19" s="91" t="s">
        <v>1</v>
      </c>
      <c r="E19" s="93" t="s">
        <v>357</v>
      </c>
      <c r="F19" s="94">
        <v>118649000</v>
      </c>
      <c r="G19" s="95">
        <v>0</v>
      </c>
      <c r="H19" s="96">
        <f t="shared" si="0"/>
        <v>118649000</v>
      </c>
      <c r="I19" s="96">
        <v>118649000</v>
      </c>
      <c r="J19" s="96">
        <v>0</v>
      </c>
      <c r="K19" s="95">
        <v>288708852</v>
      </c>
      <c r="L19" s="94">
        <v>130557000</v>
      </c>
      <c r="M19" s="95">
        <v>0</v>
      </c>
      <c r="N19" s="96">
        <f t="shared" si="1"/>
        <v>130557000</v>
      </c>
      <c r="O19" s="96">
        <v>130557000</v>
      </c>
      <c r="P19" s="96">
        <v>0</v>
      </c>
      <c r="Q19" s="95">
        <v>0</v>
      </c>
      <c r="R19" s="94">
        <v>143644000</v>
      </c>
      <c r="S19" s="95">
        <v>0</v>
      </c>
      <c r="T19" s="96">
        <f t="shared" si="2"/>
        <v>143644000</v>
      </c>
      <c r="U19" s="96">
        <v>143644000</v>
      </c>
      <c r="V19" s="96">
        <v>0</v>
      </c>
      <c r="W19" s="95">
        <v>0</v>
      </c>
    </row>
    <row r="20" spans="1:23" s="42" customFormat="1" ht="24.75" customHeight="1">
      <c r="A20" s="91" t="s">
        <v>1</v>
      </c>
      <c r="B20" s="92" t="s">
        <v>358</v>
      </c>
      <c r="C20" s="91" t="s">
        <v>1</v>
      </c>
      <c r="D20" s="91" t="s">
        <v>1</v>
      </c>
      <c r="E20" s="93" t="s">
        <v>359</v>
      </c>
      <c r="F20" s="94">
        <v>327000000</v>
      </c>
      <c r="G20" s="95">
        <v>0</v>
      </c>
      <c r="H20" s="96">
        <f t="shared" si="0"/>
        <v>327000000</v>
      </c>
      <c r="I20" s="96">
        <v>327000000</v>
      </c>
      <c r="J20" s="96">
        <v>0</v>
      </c>
      <c r="K20" s="95">
        <v>320010000</v>
      </c>
      <c r="L20" s="94">
        <v>343626000</v>
      </c>
      <c r="M20" s="95">
        <v>0</v>
      </c>
      <c r="N20" s="96">
        <f t="shared" si="1"/>
        <v>343626000</v>
      </c>
      <c r="O20" s="96">
        <v>343626000</v>
      </c>
      <c r="P20" s="96">
        <v>0</v>
      </c>
      <c r="Q20" s="95">
        <v>337012000</v>
      </c>
      <c r="R20" s="94">
        <v>360838000</v>
      </c>
      <c r="S20" s="95">
        <v>0</v>
      </c>
      <c r="T20" s="96">
        <f t="shared" si="2"/>
        <v>360838000</v>
      </c>
      <c r="U20" s="96">
        <v>360838000</v>
      </c>
      <c r="V20" s="96">
        <v>0</v>
      </c>
      <c r="W20" s="95">
        <v>355012000</v>
      </c>
    </row>
    <row r="21" spans="1:23" s="42" customFormat="1" ht="24.75" customHeight="1">
      <c r="A21" s="91" t="s">
        <v>1</v>
      </c>
      <c r="B21" s="97" t="s">
        <v>360</v>
      </c>
      <c r="C21" s="91" t="s">
        <v>1</v>
      </c>
      <c r="D21" s="91" t="s">
        <v>1</v>
      </c>
      <c r="E21" s="93" t="s">
        <v>361</v>
      </c>
      <c r="F21" s="94">
        <v>217290000</v>
      </c>
      <c r="G21" s="95">
        <v>0</v>
      </c>
      <c r="H21" s="96">
        <f t="shared" si="0"/>
        <v>217290000</v>
      </c>
      <c r="I21" s="96">
        <v>217290000</v>
      </c>
      <c r="J21" s="96">
        <v>0</v>
      </c>
      <c r="K21" s="95">
        <v>37653702</v>
      </c>
      <c r="L21" s="94">
        <v>226871000</v>
      </c>
      <c r="M21" s="95">
        <v>0</v>
      </c>
      <c r="N21" s="96">
        <f t="shared" si="1"/>
        <v>226871000</v>
      </c>
      <c r="O21" s="96">
        <v>226871000</v>
      </c>
      <c r="P21" s="96">
        <v>0</v>
      </c>
      <c r="Q21" s="95">
        <v>38000000</v>
      </c>
      <c r="R21" s="94">
        <v>229501000</v>
      </c>
      <c r="S21" s="95">
        <v>0</v>
      </c>
      <c r="T21" s="96">
        <f t="shared" si="2"/>
        <v>229501000</v>
      </c>
      <c r="U21" s="96">
        <v>229501000</v>
      </c>
      <c r="V21" s="96">
        <v>0</v>
      </c>
      <c r="W21" s="95">
        <v>38000000</v>
      </c>
    </row>
    <row r="22" spans="1:23" s="42" customFormat="1" ht="24.75" customHeight="1">
      <c r="A22" s="91" t="s">
        <v>1</v>
      </c>
      <c r="B22" s="92" t="s">
        <v>362</v>
      </c>
      <c r="C22" s="91" t="s">
        <v>1</v>
      </c>
      <c r="D22" s="91" t="s">
        <v>1</v>
      </c>
      <c r="E22" s="93" t="s">
        <v>363</v>
      </c>
      <c r="F22" s="94">
        <v>132000000</v>
      </c>
      <c r="G22" s="95">
        <v>0</v>
      </c>
      <c r="H22" s="96">
        <f t="shared" si="0"/>
        <v>132000000</v>
      </c>
      <c r="I22" s="96">
        <v>132000000</v>
      </c>
      <c r="J22" s="96">
        <v>0</v>
      </c>
      <c r="K22" s="95">
        <v>33501443</v>
      </c>
      <c r="L22" s="94">
        <v>135000000</v>
      </c>
      <c r="M22" s="95">
        <v>0</v>
      </c>
      <c r="N22" s="96">
        <f t="shared" si="1"/>
        <v>135000000</v>
      </c>
      <c r="O22" s="96">
        <v>135000000</v>
      </c>
      <c r="P22" s="96">
        <v>0</v>
      </c>
      <c r="Q22" s="95">
        <v>12000000</v>
      </c>
      <c r="R22" s="94">
        <v>138000000</v>
      </c>
      <c r="S22" s="95">
        <v>0</v>
      </c>
      <c r="T22" s="96">
        <f t="shared" si="2"/>
        <v>138000000</v>
      </c>
      <c r="U22" s="96">
        <v>138000000</v>
      </c>
      <c r="V22" s="96">
        <v>0</v>
      </c>
      <c r="W22" s="95">
        <v>12000000</v>
      </c>
    </row>
    <row r="23" spans="1:23" s="42" customFormat="1" ht="24.75" customHeight="1">
      <c r="A23" s="91" t="s">
        <v>1</v>
      </c>
      <c r="B23" s="92" t="s">
        <v>364</v>
      </c>
      <c r="C23" s="91" t="s">
        <v>1</v>
      </c>
      <c r="D23" s="91" t="s">
        <v>1</v>
      </c>
      <c r="E23" s="93" t="s">
        <v>365</v>
      </c>
      <c r="F23" s="94">
        <v>69500000</v>
      </c>
      <c r="G23" s="95">
        <v>0</v>
      </c>
      <c r="H23" s="96">
        <f t="shared" si="0"/>
        <v>69500000</v>
      </c>
      <c r="I23" s="96">
        <v>69500000</v>
      </c>
      <c r="J23" s="96">
        <v>0</v>
      </c>
      <c r="K23" s="95">
        <v>7708506</v>
      </c>
      <c r="L23" s="94">
        <v>75230000</v>
      </c>
      <c r="M23" s="95">
        <v>0</v>
      </c>
      <c r="N23" s="96">
        <f t="shared" si="1"/>
        <v>75230000</v>
      </c>
      <c r="O23" s="96">
        <v>75230000</v>
      </c>
      <c r="P23" s="96">
        <v>0</v>
      </c>
      <c r="Q23" s="95">
        <v>7708506</v>
      </c>
      <c r="R23" s="94">
        <v>81580000</v>
      </c>
      <c r="S23" s="95">
        <v>0</v>
      </c>
      <c r="T23" s="96">
        <f t="shared" si="2"/>
        <v>81580000</v>
      </c>
      <c r="U23" s="96">
        <v>81580000</v>
      </c>
      <c r="V23" s="96">
        <v>0</v>
      </c>
      <c r="W23" s="95">
        <v>7708506</v>
      </c>
    </row>
    <row r="24" spans="1:23" s="42" customFormat="1" ht="24.75" customHeight="1">
      <c r="A24" s="91" t="s">
        <v>1</v>
      </c>
      <c r="B24" s="92" t="s">
        <v>366</v>
      </c>
      <c r="C24" s="91" t="s">
        <v>1</v>
      </c>
      <c r="D24" s="91" t="s">
        <v>1</v>
      </c>
      <c r="E24" s="98" t="s">
        <v>367</v>
      </c>
      <c r="F24" s="99">
        <v>125000000</v>
      </c>
      <c r="G24" s="100">
        <v>0</v>
      </c>
      <c r="H24" s="101">
        <f t="shared" si="0"/>
        <v>125000000</v>
      </c>
      <c r="I24" s="101">
        <v>125000000</v>
      </c>
      <c r="J24" s="101">
        <v>0</v>
      </c>
      <c r="K24" s="100">
        <v>10000000</v>
      </c>
      <c r="L24" s="99">
        <v>131240000</v>
      </c>
      <c r="M24" s="100">
        <v>0</v>
      </c>
      <c r="N24" s="101">
        <f t="shared" si="1"/>
        <v>131240000</v>
      </c>
      <c r="O24" s="101">
        <v>131240000</v>
      </c>
      <c r="P24" s="101">
        <v>0</v>
      </c>
      <c r="Q24" s="100">
        <v>10500000</v>
      </c>
      <c r="R24" s="99">
        <v>138120000</v>
      </c>
      <c r="S24" s="100">
        <v>0</v>
      </c>
      <c r="T24" s="101">
        <f t="shared" si="2"/>
        <v>138120000</v>
      </c>
      <c r="U24" s="101">
        <v>138120000</v>
      </c>
      <c r="V24" s="101">
        <v>0</v>
      </c>
      <c r="W24" s="100">
        <v>11051250</v>
      </c>
    </row>
    <row r="25" spans="1:23" s="42" customFormat="1" ht="33" customHeight="1" thickBot="1">
      <c r="A25" s="91" t="s">
        <v>1</v>
      </c>
      <c r="B25" s="97" t="s">
        <v>368</v>
      </c>
      <c r="C25" s="91" t="s">
        <v>1</v>
      </c>
      <c r="D25" s="91" t="s">
        <v>1</v>
      </c>
      <c r="E25" s="102" t="s">
        <v>369</v>
      </c>
      <c r="F25" s="103">
        <v>35970000</v>
      </c>
      <c r="G25" s="104">
        <v>22565000</v>
      </c>
      <c r="H25" s="105">
        <f t="shared" si="0"/>
        <v>13405000</v>
      </c>
      <c r="I25" s="105">
        <v>35970000</v>
      </c>
      <c r="J25" s="105">
        <v>0</v>
      </c>
      <c r="K25" s="104">
        <v>3902262</v>
      </c>
      <c r="L25" s="103">
        <v>38725000</v>
      </c>
      <c r="M25" s="104">
        <v>22975000</v>
      </c>
      <c r="N25" s="105">
        <f t="shared" si="1"/>
        <v>15750000</v>
      </c>
      <c r="O25" s="105">
        <v>38725000</v>
      </c>
      <c r="P25" s="105">
        <v>0</v>
      </c>
      <c r="Q25" s="104">
        <v>0</v>
      </c>
      <c r="R25" s="103">
        <v>41480000</v>
      </c>
      <c r="S25" s="104">
        <v>23385000</v>
      </c>
      <c r="T25" s="105">
        <f t="shared" si="2"/>
        <v>18095000</v>
      </c>
      <c r="U25" s="105">
        <v>41480000</v>
      </c>
      <c r="V25" s="105">
        <v>0</v>
      </c>
      <c r="W25" s="104">
        <v>0</v>
      </c>
    </row>
    <row r="26" spans="1:23" s="42" customFormat="1" ht="6" customHeight="1" thickBot="1">
      <c r="A26" s="42" t="s">
        <v>6</v>
      </c>
      <c r="E26" s="106" t="s">
        <v>1</v>
      </c>
      <c r="F26" s="106" t="s">
        <v>1</v>
      </c>
      <c r="G26" s="106" t="s">
        <v>1</v>
      </c>
      <c r="H26" s="106" t="s">
        <v>1</v>
      </c>
      <c r="I26" s="106" t="s">
        <v>1</v>
      </c>
      <c r="J26" s="106" t="s">
        <v>1</v>
      </c>
      <c r="K26" s="106" t="s">
        <v>1</v>
      </c>
      <c r="L26" s="106" t="s">
        <v>1</v>
      </c>
      <c r="M26" s="106" t="s">
        <v>1</v>
      </c>
      <c r="N26" s="106" t="s">
        <v>1</v>
      </c>
      <c r="O26" s="106" t="s">
        <v>1</v>
      </c>
      <c r="P26" s="106" t="s">
        <v>1</v>
      </c>
      <c r="Q26" s="106" t="s">
        <v>1</v>
      </c>
      <c r="R26" s="106" t="s">
        <v>1</v>
      </c>
      <c r="S26" s="106" t="s">
        <v>1</v>
      </c>
      <c r="T26" s="106" t="s">
        <v>1</v>
      </c>
      <c r="U26" s="106" t="s">
        <v>1</v>
      </c>
      <c r="V26" s="106" t="s">
        <v>1</v>
      </c>
      <c r="W26" s="106" t="s">
        <v>1</v>
      </c>
    </row>
    <row r="27" spans="1:23" s="78" customFormat="1" ht="24.75" customHeight="1" thickBot="1">
      <c r="A27" s="107" t="s">
        <v>1</v>
      </c>
      <c r="B27" s="107" t="s">
        <v>370</v>
      </c>
      <c r="C27" s="107" t="s">
        <v>1</v>
      </c>
      <c r="D27" s="107" t="s">
        <v>1</v>
      </c>
      <c r="E27" s="108" t="s">
        <v>371</v>
      </c>
      <c r="F27" s="109">
        <v>3790619000</v>
      </c>
      <c r="G27" s="110">
        <v>22565000</v>
      </c>
      <c r="H27" s="111">
        <f>I27-G27</f>
        <v>3768054000</v>
      </c>
      <c r="I27" s="111">
        <v>3790619000</v>
      </c>
      <c r="J27" s="111">
        <v>0</v>
      </c>
      <c r="K27" s="110">
        <v>992745690</v>
      </c>
      <c r="L27" s="109">
        <v>3974569000</v>
      </c>
      <c r="M27" s="110">
        <v>22975000</v>
      </c>
      <c r="N27" s="111">
        <f>O27-M27</f>
        <v>3951594000</v>
      </c>
      <c r="O27" s="111">
        <v>3974569000</v>
      </c>
      <c r="P27" s="111">
        <v>0</v>
      </c>
      <c r="Q27" s="110">
        <v>701481436</v>
      </c>
      <c r="R27" s="109">
        <v>4200603000</v>
      </c>
      <c r="S27" s="110">
        <v>23385000</v>
      </c>
      <c r="T27" s="111">
        <f>U27-S27</f>
        <v>4177218000</v>
      </c>
      <c r="U27" s="111">
        <v>4200603000</v>
      </c>
      <c r="V27" s="111">
        <v>0</v>
      </c>
      <c r="W27" s="110">
        <v>724032691</v>
      </c>
    </row>
    <row r="28" spans="1:23" ht="12.75">
      <c r="A28" s="81" t="s">
        <v>1</v>
      </c>
      <c r="B28" s="81" t="s">
        <v>1</v>
      </c>
      <c r="C28" s="81" t="s">
        <v>1</v>
      </c>
      <c r="D28" s="81" t="s">
        <v>1</v>
      </c>
      <c r="E28" s="81" t="s">
        <v>1</v>
      </c>
      <c r="F28" s="112" t="s">
        <v>1</v>
      </c>
      <c r="G28" s="112" t="s">
        <v>1</v>
      </c>
      <c r="H28" s="112" t="s">
        <v>1</v>
      </c>
      <c r="I28" s="112" t="s">
        <v>1</v>
      </c>
      <c r="J28" s="112" t="s">
        <v>1</v>
      </c>
      <c r="K28" s="112" t="s">
        <v>1</v>
      </c>
      <c r="L28" s="112" t="s">
        <v>1</v>
      </c>
      <c r="M28" s="112" t="s">
        <v>1</v>
      </c>
      <c r="N28" s="112" t="s">
        <v>1</v>
      </c>
      <c r="O28" s="112" t="s">
        <v>1</v>
      </c>
      <c r="P28" s="112" t="s">
        <v>1</v>
      </c>
      <c r="Q28" s="112" t="s">
        <v>1</v>
      </c>
      <c r="R28" s="112" t="s">
        <v>1</v>
      </c>
      <c r="S28" s="112" t="s">
        <v>1</v>
      </c>
      <c r="T28" s="112" t="s">
        <v>1</v>
      </c>
      <c r="U28" s="112" t="s">
        <v>1</v>
      </c>
      <c r="V28" s="112" t="s">
        <v>1</v>
      </c>
      <c r="W28" s="112" t="s">
        <v>1</v>
      </c>
    </row>
  </sheetData>
  <sheetProtection/>
  <mergeCells count="30">
    <mergeCell ref="E10:W10"/>
    <mergeCell ref="E11:W11"/>
    <mergeCell ref="F13:K13"/>
    <mergeCell ref="L13:Q13"/>
    <mergeCell ref="R13:W13"/>
    <mergeCell ref="E14:E16"/>
    <mergeCell ref="F14:F16"/>
    <mergeCell ref="G14:I14"/>
    <mergeCell ref="J14:K14"/>
    <mergeCell ref="L14:L16"/>
    <mergeCell ref="M14:O14"/>
    <mergeCell ref="P14:Q14"/>
    <mergeCell ref="R14:R16"/>
    <mergeCell ref="S14:U14"/>
    <mergeCell ref="V14:W14"/>
    <mergeCell ref="G15:G16"/>
    <mergeCell ref="H15:H16"/>
    <mergeCell ref="I15:I16"/>
    <mergeCell ref="J15:J16"/>
    <mergeCell ref="K15:K16"/>
    <mergeCell ref="T15:T16"/>
    <mergeCell ref="U15:U16"/>
    <mergeCell ref="V15:V16"/>
    <mergeCell ref="W15:W16"/>
    <mergeCell ref="M15:M16"/>
    <mergeCell ref="N15:N16"/>
    <mergeCell ref="O15:O16"/>
    <mergeCell ref="P15:P16"/>
    <mergeCell ref="Q15:Q16"/>
    <mergeCell ref="S15:S16"/>
  </mergeCells>
  <printOptions horizontalCentered="1" verticalCentered="1"/>
  <pageMargins left="0.32" right="0.31" top="0.39" bottom="0.6" header="0.26" footer="0.3937007874015748"/>
  <pageSetup firstPageNumber="1" useFirstPageNumber="1"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2019-02-25T09:10:47Z</cp:lastPrinted>
  <dcterms:created xsi:type="dcterms:W3CDTF">2016-01-14T13:09:54Z</dcterms:created>
  <dcterms:modified xsi:type="dcterms:W3CDTF">2019-02-25T09:10:58Z</dcterms:modified>
  <cp:category/>
  <cp:version/>
  <cp:contentType/>
  <cp:contentStatus/>
</cp:coreProperties>
</file>