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</sheets>
  <definedNames>
    <definedName name="Asama">'2016'!$B$2</definedName>
    <definedName name="AsamaAd">'2016'!$C$2</definedName>
    <definedName name="ButceYil">'2016'!$B$1</definedName>
    <definedName name="SatirBaslik">'2016'!$A$15:$B$21</definedName>
    <definedName name="SutunBaslik">'2016'!$D$1:$O$5</definedName>
    <definedName name="TeklifYil">'2016'!$B$5</definedName>
  </definedNames>
  <calcPr fullCalcOnLoad="1"/>
</workbook>
</file>

<file path=xl/sharedStrings.xml><?xml version="1.0" encoding="utf-8"?>
<sst xmlns="http://schemas.openxmlformats.org/spreadsheetml/2006/main" count="436" uniqueCount="132">
  <si>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</si>
  <si>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</si>
  <si>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</si>
  <si>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</si>
  <si>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</si>
  <si>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</si>
  <si>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</si>
  <si>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</si>
  <si>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</si>
  <si>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</si>
  <si>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</si>
  <si>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</si>
  <si>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</si>
  <si>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</si>
  <si>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</si>
  <si>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</si>
  <si>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</si>
  <si>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</si>
  <si>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</si>
  <si>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</si>
  <si>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</si>
  <si>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</si>
  <si>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-ÖZEL BÜTÇELİ DİĞER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</si>
  <si>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</si>
  <si>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</si>
  <si>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</si>
  <si>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</si>
  <si>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</si>
  <si>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</si>
  <si>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</si>
  <si>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</si>
  <si>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</si>
  <si>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</si>
  <si>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</si>
  <si>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</si>
  <si>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</si>
  <si>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</si>
  <si>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</si>
  <si>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40/42</t>
  </si>
  <si>
    <t>ÖZEL BÜTÇELİ DİĞER KURUMLAR</t>
  </si>
  <si>
    <t>38/40</t>
  </si>
  <si>
    <t>ÖZEL BÜTÇELİ KURUMLAR TOPLAMI</t>
  </si>
  <si>
    <t>2016</t>
  </si>
  <si>
    <t>Tasarı</t>
  </si>
  <si>
    <t>3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</si>
  <si>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</si>
  <si>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</si>
  <si>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</si>
  <si>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</si>
  <si>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</si>
  <si>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</si>
  <si>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</si>
  <si>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</si>
  <si>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</si>
  <si>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</si>
  <si>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</si>
  <si>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</si>
  <si>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</si>
  <si>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</si>
  <si>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</si>
  <si>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</si>
  <si>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</si>
  <si>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</si>
  <si>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</si>
  <si>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</si>
  <si>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</si>
  <si>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</si>
  <si>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</si>
  <si>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</si>
  <si>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</si>
  <si>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</si>
  <si>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</si>
  <si>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</si>
  <si>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</si>
  <si>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</si>
  <si>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</si>
  <si>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</si>
  <si>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</si>
  <si>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</si>
  <si>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</si>
  <si>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</si>
  <si>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</si>
  <si>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</si>
  <si>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</si>
  <si>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</si>
  <si>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</si>
  <si>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</si>
  <si>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</si>
  <si>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</si>
  <si>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</si>
  <si>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</si>
  <si>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</si>
  <si>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</si>
  <si>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</si>
  <si>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</si>
  <si>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</si>
  <si>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</si>
  <si>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</si>
  <si>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</si>
  <si>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</si>
  <si>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</si>
  <si>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</si>
  <si>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</si>
  <si>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</si>
  <si>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</si>
  <si>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</si>
  <si>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</si>
  <si>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</si>
  <si>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</si>
  <si>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</si>
  <si>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</si>
  <si>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</si>
  <si>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</si>
  <si>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</si>
  <si>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</si>
  <si>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</si>
  <si>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</si>
  <si>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</si>
  <si>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</si>
  <si>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</si>
  <si>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</si>
  <si>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</si>
  <si>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</si>
  <si>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</si>
  <si>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</si>
  <si>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</si>
  <si>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</si>
  <si>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</si>
  <si>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</si>
  <si>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KURUMU</t>
  </si>
  <si>
    <t>TÜRKİYE SAĞLIK ENSTİTÜLERİ BAŞKANLIĞI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</si>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</sst>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1" fillId="38" borderId="29" xfId="0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31" xfId="0" applyNumberFormat="1" applyFont="1" applyFill="1" applyBorder="1" applyAlignment="1">
      <alignment horizontal="center" vertical="center"/>
    </xf>
    <xf numFmtId="49" fontId="1" fillId="38" borderId="32" xfId="0" applyNumberFormat="1" applyFont="1" applyFill="1" applyBorder="1" applyAlignment="1">
      <alignment horizontal="center" vertical="center"/>
    </xf>
    <xf numFmtId="49" fontId="1" fillId="38" borderId="33" xfId="0" applyNumberFormat="1" applyFont="1" applyFill="1" applyBorder="1" applyAlignment="1">
      <alignment horizontal="center" vertical="center"/>
    </xf>
    <xf numFmtId="49" fontId="1" fillId="38" borderId="3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35" xfId="0" applyFont="1" applyFill="1" applyBorder="1" applyAlignment="1">
      <alignment horizontal="left"/>
    </xf>
    <xf numFmtId="0" fontId="5" fillId="38" borderId="0" xfId="0" applyFont="1" applyFill="1" applyAlignment="1">
      <alignment horizontal="left" vertical="center"/>
    </xf>
    <xf numFmtId="0" fontId="3" fillId="38" borderId="36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5" zoomScaleNormal="75" workbookViewId="0" topLeftCell="E9">
      <selection activeCell="Q17" sqref="Q17"/>
    </sheetView>
  </sheetViews>
  <sheetFormatPr defaultColWidth="9.00390625" defaultRowHeight="15" customHeight="1"/>
  <cols>
    <col min="1" max="1" width="9.375" style="40" hidden="1" customWidth="1"/>
    <col min="2" max="3" width="9.125" style="40" hidden="1" customWidth="1"/>
    <col min="4" max="4" width="14.75390625" style="40" hidden="1" customWidth="1"/>
    <col min="5" max="5" width="80.00390625" style="40" bestFit="1" customWidth="1"/>
    <col min="6" max="16" width="20.75390625" style="40" bestFit="1" customWidth="1"/>
    <col min="17" max="17" width="9.125" style="40" bestFit="1" customWidth="1"/>
    <col min="18" max="16384" width="9.125" style="40" customWidth="1"/>
  </cols>
  <sheetData>
    <row r="1" spans="1:15" ht="15" hidden="1">
      <c r="A1" s="24" t="s">
        <v>0</v>
      </c>
      <c r="B1" s="39" t="s">
        <v>42</v>
      </c>
      <c r="C1" s="37" t="s">
        <v>1</v>
      </c>
      <c r="D1" s="25" t="s">
        <v>2</v>
      </c>
      <c r="E1" s="26" t="s">
        <v>3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6" t="s">
        <v>4</v>
      </c>
      <c r="L1" s="26" t="s">
        <v>4</v>
      </c>
      <c r="M1" s="26" t="s">
        <v>4</v>
      </c>
      <c r="N1" s="26" t="s">
        <v>4</v>
      </c>
      <c r="O1" s="26" t="s">
        <v>4</v>
      </c>
    </row>
    <row r="2" spans="1:16" ht="15" hidden="1">
      <c r="A2" s="24" t="s">
        <v>5</v>
      </c>
      <c r="B2" s="39" t="s">
        <v>44</v>
      </c>
      <c r="C2" s="37" t="s">
        <v>43</v>
      </c>
      <c r="D2" s="25" t="s">
        <v>6</v>
      </c>
      <c r="E2" s="40" t="str">
        <f aca="true" t="shared" si="0" ref="E2:O2">ButceYil</f>
        <v>2016</v>
      </c>
      <c r="F2" s="40" t="str">
        <f t="shared" si="0"/>
        <v>2016</v>
      </c>
      <c r="G2" s="40" t="str">
        <f t="shared" si="0"/>
        <v>2016</v>
      </c>
      <c r="H2" s="40" t="str">
        <f t="shared" si="0"/>
        <v>2016</v>
      </c>
      <c r="I2" s="40" t="str">
        <f t="shared" si="0"/>
        <v>2016</v>
      </c>
      <c r="J2" s="40" t="str">
        <f t="shared" si="0"/>
        <v>2016</v>
      </c>
      <c r="K2" s="40" t="str">
        <f t="shared" si="0"/>
        <v>2016</v>
      </c>
      <c r="L2" s="40" t="str">
        <f t="shared" si="0"/>
        <v>2016</v>
      </c>
      <c r="M2" s="40" t="str">
        <f t="shared" si="0"/>
        <v>2016</v>
      </c>
      <c r="N2" s="40" t="str">
        <f t="shared" si="0"/>
        <v>2016</v>
      </c>
      <c r="O2" s="40" t="str">
        <f t="shared" si="0"/>
        <v>2016</v>
      </c>
      <c r="P2" s="27" t="s">
        <v>1</v>
      </c>
    </row>
    <row r="3" spans="1:16" ht="15" hidden="1">
      <c r="A3" s="24" t="s">
        <v>1</v>
      </c>
      <c r="B3" s="39" t="s">
        <v>1</v>
      </c>
      <c r="C3" s="37" t="s">
        <v>1</v>
      </c>
      <c r="D3" s="25" t="s">
        <v>7</v>
      </c>
      <c r="F3" s="40" t="str">
        <f aca="true" t="shared" si="1" ref="F3:O3">ButceYil</f>
        <v>2016</v>
      </c>
      <c r="G3" s="40" t="str">
        <f t="shared" si="1"/>
        <v>2016</v>
      </c>
      <c r="H3" s="40" t="str">
        <f t="shared" si="1"/>
        <v>2016</v>
      </c>
      <c r="I3" s="40" t="str">
        <f t="shared" si="1"/>
        <v>2016</v>
      </c>
      <c r="J3" s="40" t="str">
        <f t="shared" si="1"/>
        <v>2016</v>
      </c>
      <c r="K3" s="40" t="str">
        <f t="shared" si="1"/>
        <v>2016</v>
      </c>
      <c r="L3" s="40" t="str">
        <f t="shared" si="1"/>
        <v>2016</v>
      </c>
      <c r="M3" s="40" t="str">
        <f t="shared" si="1"/>
        <v>2016</v>
      </c>
      <c r="N3" s="40" t="str">
        <f t="shared" si="1"/>
        <v>2016</v>
      </c>
      <c r="O3" s="40" t="str">
        <f t="shared" si="1"/>
        <v>2016</v>
      </c>
      <c r="P3" s="27" t="s">
        <v>1</v>
      </c>
    </row>
    <row r="4" spans="1:15" ht="15" hidden="1">
      <c r="A4" s="24" t="s">
        <v>1</v>
      </c>
      <c r="B4" s="39" t="s">
        <v>1</v>
      </c>
      <c r="C4" s="37" t="s">
        <v>1</v>
      </c>
      <c r="D4" s="25" t="s">
        <v>8</v>
      </c>
      <c r="E4" s="28" t="str">
        <f aca="true" t="shared" si="2" ref="E4:O4">Asama</f>
        <v>3</v>
      </c>
      <c r="F4" s="28" t="str">
        <f t="shared" si="2"/>
        <v>3</v>
      </c>
      <c r="G4" s="28" t="str">
        <f t="shared" si="2"/>
        <v>3</v>
      </c>
      <c r="H4" s="28" t="str">
        <f t="shared" si="2"/>
        <v>3</v>
      </c>
      <c r="I4" s="28" t="str">
        <f t="shared" si="2"/>
        <v>3</v>
      </c>
      <c r="J4" s="28" t="str">
        <f t="shared" si="2"/>
        <v>3</v>
      </c>
      <c r="K4" s="28" t="str">
        <f t="shared" si="2"/>
        <v>3</v>
      </c>
      <c r="L4" s="28" t="str">
        <f t="shared" si="2"/>
        <v>3</v>
      </c>
      <c r="M4" s="28" t="str">
        <f t="shared" si="2"/>
        <v>3</v>
      </c>
      <c r="N4" s="28" t="str">
        <f t="shared" si="2"/>
        <v>3</v>
      </c>
      <c r="O4" s="28" t="str">
        <f t="shared" si="2"/>
        <v>3</v>
      </c>
    </row>
    <row r="5" spans="1:15" ht="15" hidden="1">
      <c r="A5" s="24" t="s">
        <v>9</v>
      </c>
      <c r="B5" s="37" t="s">
        <v>42</v>
      </c>
      <c r="C5" s="37" t="s">
        <v>1</v>
      </c>
      <c r="D5" s="25" t="s">
        <v>10</v>
      </c>
      <c r="E5" s="29" t="s">
        <v>1</v>
      </c>
      <c r="F5" s="30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2" t="s">
        <v>19</v>
      </c>
      <c r="O5" s="33" t="s">
        <v>20</v>
      </c>
    </row>
    <row r="6" spans="1:12" ht="15" hidden="1">
      <c r="A6" s="37" t="s">
        <v>1</v>
      </c>
      <c r="B6" s="37" t="s">
        <v>1</v>
      </c>
      <c r="C6" s="37" t="s">
        <v>1</v>
      </c>
      <c r="D6" s="26" t="s">
        <v>1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</row>
    <row r="7" spans="1:3" ht="15" hidden="1">
      <c r="A7" s="37" t="s">
        <v>21</v>
      </c>
      <c r="B7" s="37" t="s">
        <v>1</v>
      </c>
      <c r="C7" s="37" t="s">
        <v>1</v>
      </c>
    </row>
    <row r="8" spans="1:16" ht="30" customHeight="1" hidden="1">
      <c r="A8" s="37" t="s">
        <v>1</v>
      </c>
      <c r="B8" s="37" t="s">
        <v>1</v>
      </c>
      <c r="C8" s="37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5" t="s">
        <v>1</v>
      </c>
      <c r="M8" s="24" t="s">
        <v>1</v>
      </c>
      <c r="N8" s="24" t="s">
        <v>1</v>
      </c>
      <c r="O8" s="24" t="s">
        <v>1</v>
      </c>
      <c r="P8" s="24" t="s">
        <v>1</v>
      </c>
    </row>
    <row r="9" spans="1:17" ht="24" customHeight="1">
      <c r="A9" s="37" t="s">
        <v>1</v>
      </c>
      <c r="B9" s="37" t="s">
        <v>1</v>
      </c>
      <c r="C9" s="37" t="s">
        <v>1</v>
      </c>
      <c r="E9" s="55" t="str">
        <f>TeklifYil&amp;"  "&amp;A7</f>
        <v>2016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34" t="s">
        <v>1</v>
      </c>
    </row>
    <row r="10" spans="1:17" ht="23.25" customHeight="1">
      <c r="A10" s="37" t="s">
        <v>1</v>
      </c>
      <c r="B10" s="37" t="s">
        <v>1</v>
      </c>
      <c r="C10" s="37" t="s">
        <v>1</v>
      </c>
      <c r="E10" s="55" t="s">
        <v>22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34" t="s">
        <v>1</v>
      </c>
    </row>
    <row r="11" spans="1:17" ht="18.75" customHeight="1">
      <c r="A11" s="37" t="s">
        <v>1</v>
      </c>
      <c r="B11" s="37" t="s">
        <v>1</v>
      </c>
      <c r="C11" s="37" t="s">
        <v>1</v>
      </c>
      <c r="E11" s="56" t="s">
        <v>23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24" t="s">
        <v>1</v>
      </c>
    </row>
    <row r="12" spans="1:16" ht="17.25" customHeight="1">
      <c r="A12" s="37" t="s">
        <v>1</v>
      </c>
      <c r="B12" s="37" t="s">
        <v>1</v>
      </c>
      <c r="C12" s="3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36" t="s">
        <v>1</v>
      </c>
      <c r="M12" s="24" t="s">
        <v>1</v>
      </c>
      <c r="N12" s="36" t="s">
        <v>1</v>
      </c>
      <c r="O12" s="36" t="s">
        <v>1</v>
      </c>
      <c r="P12" s="25" t="str">
        <f>IF(ButceYil&gt;2008,"TL","YTL")</f>
        <v>TL</v>
      </c>
    </row>
    <row r="13" spans="1:16" ht="12.75" customHeight="1">
      <c r="A13" s="37" t="s">
        <v>1</v>
      </c>
      <c r="B13" s="37" t="s">
        <v>1</v>
      </c>
      <c r="C13" s="37" t="s">
        <v>1</v>
      </c>
      <c r="D13" s="41" t="s">
        <v>1</v>
      </c>
      <c r="E13" s="59" t="s">
        <v>24</v>
      </c>
      <c r="F13" s="1"/>
      <c r="G13" s="2"/>
      <c r="H13" s="2"/>
      <c r="I13" s="2"/>
      <c r="J13" s="2"/>
      <c r="K13" s="2"/>
      <c r="L13" s="2"/>
      <c r="M13" s="2"/>
      <c r="N13" s="23"/>
      <c r="O13" s="3"/>
      <c r="P13" s="57" t="s">
        <v>25</v>
      </c>
    </row>
    <row r="14" spans="3:16" ht="66" customHeight="1">
      <c r="C14" s="25" t="s">
        <v>1</v>
      </c>
      <c r="D14" s="41" t="s">
        <v>1</v>
      </c>
      <c r="E14" s="60" t="s">
        <v>1</v>
      </c>
      <c r="F14" s="4" t="s">
        <v>26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22" t="s">
        <v>34</v>
      </c>
      <c r="O14" s="5" t="s">
        <v>35</v>
      </c>
      <c r="P14" s="58" t="s">
        <v>1</v>
      </c>
    </row>
    <row r="15" spans="1:16" ht="30" customHeight="1" hidden="1">
      <c r="A15" s="25" t="s">
        <v>2</v>
      </c>
      <c r="B15" s="25" t="s">
        <v>36</v>
      </c>
      <c r="C15" s="25" t="s">
        <v>1</v>
      </c>
      <c r="D15" s="41" t="s">
        <v>1</v>
      </c>
      <c r="E15" s="42" t="s">
        <v>1</v>
      </c>
      <c r="F15" s="6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8" t="s">
        <v>1</v>
      </c>
      <c r="P15" s="9" t="s">
        <v>1</v>
      </c>
    </row>
    <row r="16" spans="1:16" ht="23.25" customHeight="1">
      <c r="A16" s="25" t="s">
        <v>1</v>
      </c>
      <c r="B16" s="43" t="s">
        <v>45</v>
      </c>
      <c r="C16" s="25" t="s">
        <v>1</v>
      </c>
      <c r="D16" s="41" t="s">
        <v>1</v>
      </c>
      <c r="E16" s="44" t="s">
        <v>88</v>
      </c>
      <c r="F16" s="10">
        <v>23863800</v>
      </c>
      <c r="G16" s="11">
        <v>0</v>
      </c>
      <c r="H16" s="11">
        <v>3526700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417912500</v>
      </c>
      <c r="O16" s="12">
        <v>0</v>
      </c>
      <c r="P16" s="13">
        <f aca="true" t="shared" si="3" ref="P16:P58">O16+N16+M16+L16+K16+J16+I16+H16+G16+F16</f>
        <v>445303000</v>
      </c>
    </row>
    <row r="17" spans="2:16" ht="23.25" customHeight="1">
      <c r="B17" s="43" t="s">
        <v>46</v>
      </c>
      <c r="C17" s="25" t="s">
        <v>1</v>
      </c>
      <c r="D17" s="41" t="s">
        <v>1</v>
      </c>
      <c r="E17" s="44" t="s">
        <v>89</v>
      </c>
      <c r="F17" s="10">
        <v>11354000</v>
      </c>
      <c r="G17" s="11">
        <v>0</v>
      </c>
      <c r="H17" s="11">
        <v>350000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0</v>
      </c>
      <c r="P17" s="13">
        <f t="shared" si="3"/>
        <v>11704000</v>
      </c>
    </row>
    <row r="18" spans="2:16" ht="23.25" customHeight="1">
      <c r="B18" s="43" t="s">
        <v>47</v>
      </c>
      <c r="C18" s="25" t="s">
        <v>1</v>
      </c>
      <c r="D18" s="41" t="s">
        <v>1</v>
      </c>
      <c r="E18" s="44" t="s">
        <v>90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4925000</v>
      </c>
      <c r="N18" s="11">
        <v>0</v>
      </c>
      <c r="O18" s="12">
        <v>0</v>
      </c>
      <c r="P18" s="13">
        <f t="shared" si="3"/>
        <v>4925000</v>
      </c>
    </row>
    <row r="19" spans="2:16" ht="23.25" customHeight="1">
      <c r="B19" s="43" t="s">
        <v>48</v>
      </c>
      <c r="C19" s="25" t="s">
        <v>1</v>
      </c>
      <c r="D19" s="41" t="s">
        <v>1</v>
      </c>
      <c r="E19" s="44" t="s">
        <v>91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4957000</v>
      </c>
      <c r="N19" s="11">
        <v>0</v>
      </c>
      <c r="O19" s="12">
        <v>0</v>
      </c>
      <c r="P19" s="13">
        <f t="shared" si="3"/>
        <v>4957000</v>
      </c>
    </row>
    <row r="20" spans="2:16" ht="23.25" customHeight="1">
      <c r="B20" s="43" t="s">
        <v>49</v>
      </c>
      <c r="C20" s="25" t="s">
        <v>1</v>
      </c>
      <c r="D20" s="41" t="s">
        <v>1</v>
      </c>
      <c r="E20" s="44" t="s">
        <v>92</v>
      </c>
      <c r="F20" s="10">
        <v>0</v>
      </c>
      <c r="G20" s="11">
        <v>0</v>
      </c>
      <c r="H20" s="11">
        <v>366700</v>
      </c>
      <c r="I20" s="11">
        <v>0</v>
      </c>
      <c r="J20" s="11">
        <v>0</v>
      </c>
      <c r="K20" s="11">
        <v>0</v>
      </c>
      <c r="L20" s="11">
        <v>0</v>
      </c>
      <c r="M20" s="11">
        <v>14872300</v>
      </c>
      <c r="N20" s="11">
        <v>0</v>
      </c>
      <c r="O20" s="12">
        <v>0</v>
      </c>
      <c r="P20" s="13">
        <f t="shared" si="3"/>
        <v>15239000</v>
      </c>
    </row>
    <row r="21" spans="2:16" ht="23.25" customHeight="1">
      <c r="B21" s="43" t="s">
        <v>50</v>
      </c>
      <c r="C21" s="25" t="s">
        <v>1</v>
      </c>
      <c r="D21" s="41" t="s">
        <v>1</v>
      </c>
      <c r="E21" s="44" t="s">
        <v>93</v>
      </c>
      <c r="F21" s="10">
        <v>0</v>
      </c>
      <c r="G21" s="11">
        <v>0</v>
      </c>
      <c r="H21" s="11">
        <v>613000</v>
      </c>
      <c r="I21" s="11">
        <v>0</v>
      </c>
      <c r="J21" s="11">
        <v>0</v>
      </c>
      <c r="K21" s="11">
        <v>0</v>
      </c>
      <c r="L21" s="11">
        <v>0</v>
      </c>
      <c r="M21" s="11">
        <v>9620000</v>
      </c>
      <c r="N21" s="11">
        <v>0</v>
      </c>
      <c r="O21" s="12">
        <v>0</v>
      </c>
      <c r="P21" s="13">
        <f t="shared" si="3"/>
        <v>10233000</v>
      </c>
    </row>
    <row r="22" spans="2:16" ht="23.25" customHeight="1">
      <c r="B22" s="43" t="s">
        <v>51</v>
      </c>
      <c r="C22" s="25" t="s">
        <v>1</v>
      </c>
      <c r="D22" s="41" t="s">
        <v>1</v>
      </c>
      <c r="E22" s="44" t="s">
        <v>94</v>
      </c>
      <c r="F22" s="10">
        <v>9923000</v>
      </c>
      <c r="G22" s="11">
        <v>0</v>
      </c>
      <c r="H22" s="11">
        <v>700000</v>
      </c>
      <c r="I22" s="11">
        <v>0</v>
      </c>
      <c r="J22" s="11">
        <v>0</v>
      </c>
      <c r="K22" s="11">
        <v>0</v>
      </c>
      <c r="L22" s="11">
        <v>0</v>
      </c>
      <c r="M22" s="11">
        <v>509000</v>
      </c>
      <c r="N22" s="11">
        <v>5610000</v>
      </c>
      <c r="O22" s="12">
        <v>0</v>
      </c>
      <c r="P22" s="13">
        <f t="shared" si="3"/>
        <v>16742000</v>
      </c>
    </row>
    <row r="23" spans="2:16" ht="23.25" customHeight="1">
      <c r="B23" s="43" t="s">
        <v>52</v>
      </c>
      <c r="C23" s="25" t="s">
        <v>1</v>
      </c>
      <c r="D23" s="41" t="s">
        <v>1</v>
      </c>
      <c r="E23" s="44" t="s">
        <v>95</v>
      </c>
      <c r="F23" s="10">
        <v>2549260300</v>
      </c>
      <c r="G23" s="11">
        <v>0</v>
      </c>
      <c r="H23" s="11">
        <v>842000</v>
      </c>
      <c r="I23" s="11">
        <v>0</v>
      </c>
      <c r="J23" s="11">
        <v>0</v>
      </c>
      <c r="K23" s="11">
        <v>0</v>
      </c>
      <c r="L23" s="11">
        <v>748000</v>
      </c>
      <c r="M23" s="11">
        <v>0</v>
      </c>
      <c r="N23" s="11">
        <v>102365700</v>
      </c>
      <c r="O23" s="12">
        <v>0</v>
      </c>
      <c r="P23" s="13">
        <f t="shared" si="3"/>
        <v>2653216000</v>
      </c>
    </row>
    <row r="24" spans="2:16" ht="23.25" customHeight="1">
      <c r="B24" s="43" t="s">
        <v>53</v>
      </c>
      <c r="C24" s="25" t="s">
        <v>1</v>
      </c>
      <c r="D24" s="41" t="s">
        <v>1</v>
      </c>
      <c r="E24" s="44" t="s">
        <v>96</v>
      </c>
      <c r="F24" s="10">
        <v>14444000</v>
      </c>
      <c r="G24" s="11">
        <v>0</v>
      </c>
      <c r="H24" s="11">
        <v>474000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  <c r="P24" s="13">
        <f t="shared" si="3"/>
        <v>14918000</v>
      </c>
    </row>
    <row r="25" spans="2:16" ht="23.25" customHeight="1">
      <c r="B25" s="43" t="s">
        <v>54</v>
      </c>
      <c r="C25" s="25" t="s">
        <v>1</v>
      </c>
      <c r="D25" s="41" t="s">
        <v>1</v>
      </c>
      <c r="E25" s="44" t="s">
        <v>97</v>
      </c>
      <c r="F25" s="10">
        <v>0</v>
      </c>
      <c r="G25" s="11">
        <v>0</v>
      </c>
      <c r="H25" s="11">
        <v>21117000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0</v>
      </c>
      <c r="P25" s="13">
        <f t="shared" si="3"/>
        <v>21117000</v>
      </c>
    </row>
    <row r="26" spans="2:16" ht="23.25" customHeight="1">
      <c r="B26" s="43" t="s">
        <v>55</v>
      </c>
      <c r="C26" s="25" t="s">
        <v>1</v>
      </c>
      <c r="D26" s="41" t="s">
        <v>1</v>
      </c>
      <c r="E26" s="44" t="s">
        <v>98</v>
      </c>
      <c r="F26" s="10">
        <v>100506300</v>
      </c>
      <c r="G26" s="11">
        <v>637000</v>
      </c>
      <c r="H26" s="11">
        <v>100742000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9175945700</v>
      </c>
      <c r="O26" s="12">
        <v>0</v>
      </c>
      <c r="P26" s="13">
        <f t="shared" si="3"/>
        <v>9377831000</v>
      </c>
    </row>
    <row r="27" spans="2:16" ht="23.25" customHeight="1">
      <c r="B27" s="43" t="s">
        <v>56</v>
      </c>
      <c r="C27" s="25" t="s">
        <v>1</v>
      </c>
      <c r="D27" s="41" t="s">
        <v>1</v>
      </c>
      <c r="E27" s="44" t="s">
        <v>99</v>
      </c>
      <c r="F27" s="10">
        <v>39475572</v>
      </c>
      <c r="G27" s="11">
        <v>67800</v>
      </c>
      <c r="H27" s="11">
        <v>554000</v>
      </c>
      <c r="I27" s="11">
        <v>0</v>
      </c>
      <c r="J27" s="11">
        <v>0</v>
      </c>
      <c r="K27" s="11">
        <v>0</v>
      </c>
      <c r="L27" s="11">
        <v>2583124</v>
      </c>
      <c r="M27" s="11">
        <v>1089231504</v>
      </c>
      <c r="N27" s="11">
        <v>0</v>
      </c>
      <c r="O27" s="12">
        <v>0</v>
      </c>
      <c r="P27" s="13">
        <f t="shared" si="3"/>
        <v>1131912000</v>
      </c>
    </row>
    <row r="28" spans="2:16" ht="23.25" customHeight="1">
      <c r="B28" s="43" t="s">
        <v>57</v>
      </c>
      <c r="C28" s="25" t="s">
        <v>1</v>
      </c>
      <c r="D28" s="41" t="s">
        <v>1</v>
      </c>
      <c r="E28" s="44" t="s">
        <v>100</v>
      </c>
      <c r="F28" s="10">
        <v>25263000</v>
      </c>
      <c r="G28" s="11">
        <v>0</v>
      </c>
      <c r="H28" s="11">
        <v>3355000</v>
      </c>
      <c r="I28" s="11">
        <v>0</v>
      </c>
      <c r="J28" s="11">
        <v>0</v>
      </c>
      <c r="K28" s="11">
        <v>0</v>
      </c>
      <c r="L28" s="11">
        <v>0</v>
      </c>
      <c r="M28" s="11">
        <v>196204000</v>
      </c>
      <c r="N28" s="11">
        <v>0</v>
      </c>
      <c r="O28" s="12">
        <v>0</v>
      </c>
      <c r="P28" s="13">
        <f t="shared" si="3"/>
        <v>224822000</v>
      </c>
    </row>
    <row r="29" spans="2:16" ht="23.25" customHeight="1">
      <c r="B29" s="43" t="s">
        <v>58</v>
      </c>
      <c r="C29" s="25" t="s">
        <v>1</v>
      </c>
      <c r="D29" s="41" t="s">
        <v>1</v>
      </c>
      <c r="E29" s="44" t="s">
        <v>101</v>
      </c>
      <c r="F29" s="10">
        <v>22254000</v>
      </c>
      <c r="G29" s="11">
        <v>0</v>
      </c>
      <c r="H29" s="11">
        <v>2200000</v>
      </c>
      <c r="I29" s="11">
        <v>0</v>
      </c>
      <c r="J29" s="11">
        <v>0</v>
      </c>
      <c r="K29" s="11">
        <v>0</v>
      </c>
      <c r="L29" s="11">
        <v>318000</v>
      </c>
      <c r="M29" s="11">
        <v>244790000</v>
      </c>
      <c r="N29" s="11">
        <v>0</v>
      </c>
      <c r="O29" s="12">
        <v>0</v>
      </c>
      <c r="P29" s="13">
        <f t="shared" si="3"/>
        <v>269562000</v>
      </c>
    </row>
    <row r="30" spans="2:16" ht="23.25" customHeight="1">
      <c r="B30" s="43" t="s">
        <v>59</v>
      </c>
      <c r="C30" s="25" t="s">
        <v>1</v>
      </c>
      <c r="D30" s="41" t="s">
        <v>1</v>
      </c>
      <c r="E30" s="44" t="s">
        <v>102</v>
      </c>
      <c r="F30" s="10">
        <v>16239000</v>
      </c>
      <c r="G30" s="11">
        <v>359000</v>
      </c>
      <c r="H30" s="11">
        <v>0</v>
      </c>
      <c r="I30" s="11">
        <v>2846423000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  <c r="P30" s="13">
        <f t="shared" si="3"/>
        <v>2863021000</v>
      </c>
    </row>
    <row r="31" spans="2:16" ht="23.25" customHeight="1">
      <c r="B31" s="43" t="s">
        <v>60</v>
      </c>
      <c r="C31" s="25" t="s">
        <v>1</v>
      </c>
      <c r="D31" s="41" t="s">
        <v>1</v>
      </c>
      <c r="E31" s="44" t="s">
        <v>103</v>
      </c>
      <c r="F31" s="10">
        <v>28831000</v>
      </c>
      <c r="G31" s="11">
        <v>0</v>
      </c>
      <c r="H31" s="11">
        <v>10043000</v>
      </c>
      <c r="I31" s="11">
        <v>0</v>
      </c>
      <c r="J31" s="11">
        <v>0</v>
      </c>
      <c r="K31" s="11">
        <v>0</v>
      </c>
      <c r="L31" s="11">
        <v>468000</v>
      </c>
      <c r="M31" s="11">
        <v>379230000</v>
      </c>
      <c r="N31" s="11">
        <v>0</v>
      </c>
      <c r="O31" s="12">
        <v>65666000</v>
      </c>
      <c r="P31" s="13">
        <f t="shared" si="3"/>
        <v>484238000</v>
      </c>
    </row>
    <row r="32" spans="2:16" ht="23.25" customHeight="1">
      <c r="B32" s="43" t="s">
        <v>61</v>
      </c>
      <c r="C32" s="25" t="s">
        <v>1</v>
      </c>
      <c r="D32" s="41" t="s">
        <v>1</v>
      </c>
      <c r="E32" s="44" t="s">
        <v>104</v>
      </c>
      <c r="F32" s="10">
        <v>10464000</v>
      </c>
      <c r="G32" s="11">
        <v>18000</v>
      </c>
      <c r="H32" s="11">
        <v>2204000</v>
      </c>
      <c r="I32" s="11">
        <v>0</v>
      </c>
      <c r="J32" s="11">
        <v>0</v>
      </c>
      <c r="K32" s="11">
        <v>0</v>
      </c>
      <c r="L32" s="11">
        <v>127114000</v>
      </c>
      <c r="M32" s="11">
        <v>0</v>
      </c>
      <c r="N32" s="11">
        <v>0</v>
      </c>
      <c r="O32" s="12">
        <v>0</v>
      </c>
      <c r="P32" s="13">
        <f t="shared" si="3"/>
        <v>139800000</v>
      </c>
    </row>
    <row r="33" spans="2:16" ht="23.25" customHeight="1">
      <c r="B33" s="43" t="s">
        <v>62</v>
      </c>
      <c r="C33" s="25" t="s">
        <v>1</v>
      </c>
      <c r="D33" s="41" t="s">
        <v>1</v>
      </c>
      <c r="E33" s="44" t="s">
        <v>105</v>
      </c>
      <c r="F33" s="10">
        <v>0</v>
      </c>
      <c r="G33" s="11">
        <v>0</v>
      </c>
      <c r="H33" s="11">
        <v>175000</v>
      </c>
      <c r="I33" s="11">
        <v>12172000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  <c r="P33" s="13">
        <f t="shared" si="3"/>
        <v>12347000</v>
      </c>
    </row>
    <row r="34" spans="2:16" ht="23.25" customHeight="1">
      <c r="B34" s="43" t="s">
        <v>63</v>
      </c>
      <c r="C34" s="25" t="s">
        <v>1</v>
      </c>
      <c r="D34" s="41" t="s">
        <v>1</v>
      </c>
      <c r="E34" s="44" t="s">
        <v>106</v>
      </c>
      <c r="F34" s="10">
        <v>38613000</v>
      </c>
      <c r="G34" s="11">
        <v>0</v>
      </c>
      <c r="H34" s="11">
        <v>2106000</v>
      </c>
      <c r="I34" s="11">
        <v>265015000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  <c r="P34" s="13">
        <f t="shared" si="3"/>
        <v>305734000</v>
      </c>
    </row>
    <row r="35" spans="2:16" ht="23.25" customHeight="1">
      <c r="B35" s="43" t="s">
        <v>64</v>
      </c>
      <c r="C35" s="25" t="s">
        <v>1</v>
      </c>
      <c r="D35" s="41" t="s">
        <v>1</v>
      </c>
      <c r="E35" s="44" t="s">
        <v>107</v>
      </c>
      <c r="F35" s="10">
        <v>19131000</v>
      </c>
      <c r="G35" s="11">
        <v>4000</v>
      </c>
      <c r="H35" s="11">
        <v>1170000</v>
      </c>
      <c r="I35" s="11">
        <v>41852000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3">
        <f t="shared" si="3"/>
        <v>62157000</v>
      </c>
    </row>
    <row r="36" spans="2:16" ht="23.25" customHeight="1">
      <c r="B36" s="43" t="s">
        <v>65</v>
      </c>
      <c r="C36" s="25" t="s">
        <v>1</v>
      </c>
      <c r="D36" s="41" t="s">
        <v>1</v>
      </c>
      <c r="E36" s="44" t="s">
        <v>108</v>
      </c>
      <c r="F36" s="10">
        <v>0</v>
      </c>
      <c r="G36" s="11">
        <v>0</v>
      </c>
      <c r="H36" s="11">
        <v>0</v>
      </c>
      <c r="I36" s="11">
        <v>13962000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  <c r="P36" s="13">
        <f t="shared" si="3"/>
        <v>13962000</v>
      </c>
    </row>
    <row r="37" spans="2:16" ht="23.25" customHeight="1">
      <c r="B37" s="43" t="s">
        <v>66</v>
      </c>
      <c r="C37" s="25" t="s">
        <v>1</v>
      </c>
      <c r="D37" s="41" t="s">
        <v>1</v>
      </c>
      <c r="E37" s="44" t="s">
        <v>109</v>
      </c>
      <c r="F37" s="10">
        <v>12168000</v>
      </c>
      <c r="G37" s="11">
        <v>0</v>
      </c>
      <c r="H37" s="11">
        <v>2311000</v>
      </c>
      <c r="I37" s="11">
        <v>152277000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  <c r="P37" s="13">
        <f t="shared" si="3"/>
        <v>166756000</v>
      </c>
    </row>
    <row r="38" spans="2:16" ht="23.25" customHeight="1">
      <c r="B38" s="43" t="s">
        <v>67</v>
      </c>
      <c r="C38" s="25" t="s">
        <v>1</v>
      </c>
      <c r="D38" s="41" t="s">
        <v>1</v>
      </c>
      <c r="E38" s="44" t="s">
        <v>110</v>
      </c>
      <c r="F38" s="10">
        <v>0</v>
      </c>
      <c r="G38" s="11">
        <v>57377000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  <c r="P38" s="13">
        <f t="shared" si="3"/>
        <v>57377000</v>
      </c>
    </row>
    <row r="39" spans="2:16" ht="23.25" customHeight="1">
      <c r="B39" s="43" t="s">
        <v>68</v>
      </c>
      <c r="C39" s="25" t="s">
        <v>1</v>
      </c>
      <c r="D39" s="41" t="s">
        <v>1</v>
      </c>
      <c r="E39" s="44" t="s">
        <v>111</v>
      </c>
      <c r="F39" s="10">
        <v>25997000</v>
      </c>
      <c r="G39" s="11">
        <v>0</v>
      </c>
      <c r="H39" s="11">
        <v>2992000</v>
      </c>
      <c r="I39" s="11">
        <v>1207909000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  <c r="P39" s="13">
        <f t="shared" si="3"/>
        <v>1236898000</v>
      </c>
    </row>
    <row r="40" spans="2:16" ht="23.25" customHeight="1">
      <c r="B40" s="43" t="s">
        <v>69</v>
      </c>
      <c r="C40" s="25" t="s">
        <v>1</v>
      </c>
      <c r="D40" s="41" t="s">
        <v>1</v>
      </c>
      <c r="E40" s="44" t="s">
        <v>112</v>
      </c>
      <c r="F40" s="10">
        <v>178896000</v>
      </c>
      <c r="G40" s="11">
        <v>0</v>
      </c>
      <c r="H40" s="11">
        <v>714000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3">
        <f t="shared" si="3"/>
        <v>179610000</v>
      </c>
    </row>
    <row r="41" spans="2:16" ht="23.25" customHeight="1">
      <c r="B41" s="43" t="s">
        <v>70</v>
      </c>
      <c r="C41" s="25" t="s">
        <v>1</v>
      </c>
      <c r="D41" s="41" t="s">
        <v>1</v>
      </c>
      <c r="E41" s="44" t="s">
        <v>113</v>
      </c>
      <c r="F41" s="10">
        <v>4094000</v>
      </c>
      <c r="G41" s="11">
        <v>0</v>
      </c>
      <c r="H41" s="11">
        <v>1197000</v>
      </c>
      <c r="I41" s="11">
        <v>0</v>
      </c>
      <c r="J41" s="11">
        <v>0</v>
      </c>
      <c r="K41" s="11">
        <v>80312000</v>
      </c>
      <c r="L41" s="11">
        <v>0</v>
      </c>
      <c r="M41" s="11">
        <v>0</v>
      </c>
      <c r="N41" s="11">
        <v>0</v>
      </c>
      <c r="O41" s="12">
        <v>0</v>
      </c>
      <c r="P41" s="13">
        <f t="shared" si="3"/>
        <v>85603000</v>
      </c>
    </row>
    <row r="42" spans="2:16" ht="23.25" customHeight="1">
      <c r="B42" s="43" t="s">
        <v>71</v>
      </c>
      <c r="C42" s="25" t="s">
        <v>1</v>
      </c>
      <c r="D42" s="41" t="s">
        <v>1</v>
      </c>
      <c r="E42" s="44" t="s">
        <v>114</v>
      </c>
      <c r="F42" s="10">
        <v>15626000</v>
      </c>
      <c r="G42" s="11">
        <v>0</v>
      </c>
      <c r="H42" s="11">
        <v>400000</v>
      </c>
      <c r="I42" s="11">
        <v>14778000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3">
        <f t="shared" si="3"/>
        <v>30804000</v>
      </c>
    </row>
    <row r="43" spans="2:16" ht="23.25" customHeight="1">
      <c r="B43" s="43" t="s">
        <v>72</v>
      </c>
      <c r="C43" s="25" t="s">
        <v>1</v>
      </c>
      <c r="D43" s="41" t="s">
        <v>1</v>
      </c>
      <c r="E43" s="44" t="s">
        <v>115</v>
      </c>
      <c r="F43" s="10">
        <v>83520000</v>
      </c>
      <c r="G43" s="11">
        <v>55000</v>
      </c>
      <c r="H43" s="11">
        <v>2000000</v>
      </c>
      <c r="I43" s="11">
        <v>356042000</v>
      </c>
      <c r="J43" s="11">
        <v>0</v>
      </c>
      <c r="K43" s="11">
        <v>1240000</v>
      </c>
      <c r="L43" s="11">
        <v>0</v>
      </c>
      <c r="M43" s="11">
        <v>0</v>
      </c>
      <c r="N43" s="11">
        <v>0</v>
      </c>
      <c r="O43" s="12">
        <v>0</v>
      </c>
      <c r="P43" s="13">
        <f t="shared" si="3"/>
        <v>442857000</v>
      </c>
    </row>
    <row r="44" spans="2:16" ht="23.25" customHeight="1">
      <c r="B44" s="43" t="s">
        <v>73</v>
      </c>
      <c r="C44" s="25" t="s">
        <v>1</v>
      </c>
      <c r="D44" s="41" t="s">
        <v>1</v>
      </c>
      <c r="E44" s="44" t="s">
        <v>116</v>
      </c>
      <c r="F44" s="10">
        <v>0</v>
      </c>
      <c r="G44" s="11">
        <v>0</v>
      </c>
      <c r="H44" s="11">
        <v>977979000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</v>
      </c>
      <c r="P44" s="13">
        <f t="shared" si="3"/>
        <v>977979000</v>
      </c>
    </row>
    <row r="45" spans="2:16" ht="23.25" customHeight="1">
      <c r="B45" s="43" t="s">
        <v>74</v>
      </c>
      <c r="C45" s="25" t="s">
        <v>1</v>
      </c>
      <c r="D45" s="41" t="s">
        <v>1</v>
      </c>
      <c r="E45" s="44" t="s">
        <v>117</v>
      </c>
      <c r="F45" s="10">
        <v>3722000</v>
      </c>
      <c r="G45" s="11">
        <v>0</v>
      </c>
      <c r="H45" s="11">
        <v>527000</v>
      </c>
      <c r="I45" s="11">
        <v>28854000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0</v>
      </c>
      <c r="P45" s="13">
        <f t="shared" si="3"/>
        <v>33103000</v>
      </c>
    </row>
    <row r="46" spans="2:16" ht="23.25" customHeight="1">
      <c r="B46" s="43" t="s">
        <v>75</v>
      </c>
      <c r="C46" s="25" t="s">
        <v>1</v>
      </c>
      <c r="D46" s="41" t="s">
        <v>1</v>
      </c>
      <c r="E46" s="44" t="s">
        <v>118</v>
      </c>
      <c r="F46" s="10">
        <v>12192000</v>
      </c>
      <c r="G46" s="11">
        <v>0</v>
      </c>
      <c r="H46" s="11">
        <v>213000</v>
      </c>
      <c r="I46" s="11">
        <v>4093000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</v>
      </c>
      <c r="P46" s="13">
        <f t="shared" si="3"/>
        <v>16498000</v>
      </c>
    </row>
    <row r="47" spans="2:16" ht="23.25" customHeight="1">
      <c r="B47" s="43" t="s">
        <v>76</v>
      </c>
      <c r="C47" s="25" t="s">
        <v>1</v>
      </c>
      <c r="D47" s="41" t="s">
        <v>1</v>
      </c>
      <c r="E47" s="44" t="s">
        <v>119</v>
      </c>
      <c r="F47" s="10">
        <v>57217000</v>
      </c>
      <c r="G47" s="11">
        <v>0</v>
      </c>
      <c r="H47" s="11">
        <v>474000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190000000</v>
      </c>
      <c r="O47" s="12">
        <v>0</v>
      </c>
      <c r="P47" s="13">
        <f t="shared" si="3"/>
        <v>247691000</v>
      </c>
    </row>
    <row r="48" spans="2:16" ht="23.25" customHeight="1">
      <c r="B48" s="43" t="s">
        <v>77</v>
      </c>
      <c r="C48" s="25" t="s">
        <v>1</v>
      </c>
      <c r="D48" s="41" t="s">
        <v>1</v>
      </c>
      <c r="E48" s="44" t="s">
        <v>120</v>
      </c>
      <c r="F48" s="10">
        <v>153546500</v>
      </c>
      <c r="G48" s="11">
        <v>0</v>
      </c>
      <c r="H48" s="11">
        <v>14289000</v>
      </c>
      <c r="I48" s="11">
        <v>12199382600</v>
      </c>
      <c r="J48" s="11">
        <v>0</v>
      </c>
      <c r="K48" s="11">
        <v>0</v>
      </c>
      <c r="L48" s="11">
        <v>1856900</v>
      </c>
      <c r="M48" s="11">
        <v>0</v>
      </c>
      <c r="N48" s="11">
        <v>0</v>
      </c>
      <c r="O48" s="12">
        <v>0</v>
      </c>
      <c r="P48" s="13">
        <f t="shared" si="3"/>
        <v>12369075000</v>
      </c>
    </row>
    <row r="49" spans="2:16" ht="23.25" customHeight="1">
      <c r="B49" s="43" t="s">
        <v>78</v>
      </c>
      <c r="C49" s="25" t="s">
        <v>1</v>
      </c>
      <c r="D49" s="41" t="s">
        <v>1</v>
      </c>
      <c r="E49" s="44" t="s">
        <v>121</v>
      </c>
      <c r="F49" s="10">
        <v>10375000</v>
      </c>
      <c r="G49" s="11">
        <v>0</v>
      </c>
      <c r="H49" s="11">
        <v>1764000</v>
      </c>
      <c r="I49" s="11">
        <v>0</v>
      </c>
      <c r="J49" s="11">
        <v>0</v>
      </c>
      <c r="K49" s="11">
        <v>0</v>
      </c>
      <c r="L49" s="11">
        <v>0</v>
      </c>
      <c r="M49" s="11">
        <v>18069000</v>
      </c>
      <c r="N49" s="11">
        <v>0</v>
      </c>
      <c r="O49" s="12">
        <v>0</v>
      </c>
      <c r="P49" s="13">
        <f t="shared" si="3"/>
        <v>30208000</v>
      </c>
    </row>
    <row r="50" spans="2:16" ht="23.25" customHeight="1">
      <c r="B50" s="43" t="s">
        <v>79</v>
      </c>
      <c r="C50" s="25" t="s">
        <v>1</v>
      </c>
      <c r="D50" s="41" t="s">
        <v>1</v>
      </c>
      <c r="E50" s="44" t="s">
        <v>122</v>
      </c>
      <c r="F50" s="10">
        <v>0</v>
      </c>
      <c r="G50" s="11">
        <v>0</v>
      </c>
      <c r="H50" s="11">
        <v>225000</v>
      </c>
      <c r="I50" s="11">
        <v>0</v>
      </c>
      <c r="J50" s="11">
        <v>0</v>
      </c>
      <c r="K50" s="11">
        <v>108310000</v>
      </c>
      <c r="L50" s="11">
        <v>0</v>
      </c>
      <c r="M50" s="11">
        <v>0</v>
      </c>
      <c r="N50" s="11">
        <v>0</v>
      </c>
      <c r="O50" s="12">
        <v>0</v>
      </c>
      <c r="P50" s="13">
        <f t="shared" si="3"/>
        <v>108535000</v>
      </c>
    </row>
    <row r="51" spans="2:16" ht="23.25" customHeight="1">
      <c r="B51" s="43" t="s">
        <v>80</v>
      </c>
      <c r="C51" s="25" t="s">
        <v>1</v>
      </c>
      <c r="D51" s="41" t="s">
        <v>1</v>
      </c>
      <c r="E51" s="44" t="s">
        <v>123</v>
      </c>
      <c r="F51" s="10">
        <v>0</v>
      </c>
      <c r="G51" s="11">
        <v>0</v>
      </c>
      <c r="H51" s="11">
        <v>220000</v>
      </c>
      <c r="I51" s="11">
        <v>0</v>
      </c>
      <c r="J51" s="11">
        <v>0</v>
      </c>
      <c r="K51" s="11">
        <v>107136000</v>
      </c>
      <c r="L51" s="11">
        <v>0</v>
      </c>
      <c r="M51" s="11">
        <v>0</v>
      </c>
      <c r="N51" s="11">
        <v>0</v>
      </c>
      <c r="O51" s="12">
        <v>0</v>
      </c>
      <c r="P51" s="13">
        <f t="shared" si="3"/>
        <v>107356000</v>
      </c>
    </row>
    <row r="52" spans="2:16" ht="23.25" customHeight="1">
      <c r="B52" s="43" t="s">
        <v>81</v>
      </c>
      <c r="C52" s="25" t="s">
        <v>1</v>
      </c>
      <c r="D52" s="41" t="s">
        <v>1</v>
      </c>
      <c r="E52" s="44" t="s">
        <v>124</v>
      </c>
      <c r="F52" s="10">
        <v>0</v>
      </c>
      <c r="G52" s="11">
        <v>0</v>
      </c>
      <c r="H52" s="11">
        <v>606000</v>
      </c>
      <c r="I52" s="11">
        <v>0</v>
      </c>
      <c r="J52" s="11">
        <v>0</v>
      </c>
      <c r="K52" s="11">
        <v>75694000</v>
      </c>
      <c r="L52" s="11">
        <v>0</v>
      </c>
      <c r="M52" s="11">
        <v>0</v>
      </c>
      <c r="N52" s="11">
        <v>0</v>
      </c>
      <c r="O52" s="12">
        <v>0</v>
      </c>
      <c r="P52" s="13">
        <f t="shared" si="3"/>
        <v>76300000</v>
      </c>
    </row>
    <row r="53" spans="2:16" ht="23.25" customHeight="1">
      <c r="B53" s="43" t="s">
        <v>82</v>
      </c>
      <c r="C53" s="25" t="s">
        <v>1</v>
      </c>
      <c r="D53" s="41" t="s">
        <v>1</v>
      </c>
      <c r="E53" s="44" t="s">
        <v>125</v>
      </c>
      <c r="F53" s="10">
        <v>64487000</v>
      </c>
      <c r="G53" s="11">
        <v>706000</v>
      </c>
      <c r="H53" s="11">
        <v>40192000</v>
      </c>
      <c r="I53" s="11">
        <v>9769163000</v>
      </c>
      <c r="J53" s="11">
        <v>45406000</v>
      </c>
      <c r="K53" s="11">
        <v>987396000</v>
      </c>
      <c r="L53" s="11">
        <v>885000</v>
      </c>
      <c r="M53" s="11">
        <v>0</v>
      </c>
      <c r="N53" s="11">
        <v>0</v>
      </c>
      <c r="O53" s="12">
        <v>0</v>
      </c>
      <c r="P53" s="13">
        <f t="shared" si="3"/>
        <v>10908235000</v>
      </c>
    </row>
    <row r="54" spans="2:16" ht="23.25" customHeight="1">
      <c r="B54" s="43" t="s">
        <v>83</v>
      </c>
      <c r="C54" s="25" t="s">
        <v>1</v>
      </c>
      <c r="D54" s="41" t="s">
        <v>1</v>
      </c>
      <c r="E54" s="44" t="s">
        <v>126</v>
      </c>
      <c r="F54" s="10">
        <v>0</v>
      </c>
      <c r="G54" s="11">
        <v>0</v>
      </c>
      <c r="H54" s="11">
        <v>41000</v>
      </c>
      <c r="I54" s="11">
        <v>5088000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2">
        <v>0</v>
      </c>
      <c r="P54" s="13">
        <f t="shared" si="3"/>
        <v>5129000</v>
      </c>
    </row>
    <row r="55" spans="2:16" ht="23.25" customHeight="1">
      <c r="B55" s="43" t="s">
        <v>84</v>
      </c>
      <c r="C55" s="25" t="s">
        <v>1</v>
      </c>
      <c r="D55" s="41" t="s">
        <v>1</v>
      </c>
      <c r="E55" s="44" t="s">
        <v>127</v>
      </c>
      <c r="F55" s="10">
        <v>53243000</v>
      </c>
      <c r="G55" s="11">
        <v>0</v>
      </c>
      <c r="H55" s="11">
        <v>500000</v>
      </c>
      <c r="I55" s="11">
        <v>0</v>
      </c>
      <c r="J55" s="11">
        <v>0</v>
      </c>
      <c r="K55" s="11">
        <v>0</v>
      </c>
      <c r="L55" s="11">
        <v>63621000</v>
      </c>
      <c r="M55" s="11">
        <v>0</v>
      </c>
      <c r="N55" s="11">
        <v>0</v>
      </c>
      <c r="O55" s="12">
        <v>0</v>
      </c>
      <c r="P55" s="13">
        <f t="shared" si="3"/>
        <v>117364000</v>
      </c>
    </row>
    <row r="56" spans="2:16" ht="23.25" customHeight="1">
      <c r="B56" s="43" t="s">
        <v>85</v>
      </c>
      <c r="C56" s="25" t="s">
        <v>1</v>
      </c>
      <c r="D56" s="41" t="s">
        <v>1</v>
      </c>
      <c r="E56" s="44" t="s">
        <v>128</v>
      </c>
      <c r="F56" s="10">
        <v>0</v>
      </c>
      <c r="G56" s="11">
        <v>0</v>
      </c>
      <c r="H56" s="11">
        <v>19288000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0</v>
      </c>
      <c r="P56" s="13">
        <f t="shared" si="3"/>
        <v>19288000</v>
      </c>
    </row>
    <row r="57" spans="2:16" ht="23.25" customHeight="1">
      <c r="B57" s="43" t="s">
        <v>86</v>
      </c>
      <c r="C57" s="25" t="s">
        <v>1</v>
      </c>
      <c r="D57" s="41" t="s">
        <v>1</v>
      </c>
      <c r="E57" s="44" t="s">
        <v>129</v>
      </c>
      <c r="F57" s="10">
        <v>5742000</v>
      </c>
      <c r="G57" s="11">
        <v>0</v>
      </c>
      <c r="H57" s="11">
        <v>215000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  <c r="P57" s="13">
        <f t="shared" si="3"/>
        <v>5957000</v>
      </c>
    </row>
    <row r="58" spans="2:16" ht="23.25" customHeight="1">
      <c r="B58" s="43" t="s">
        <v>87</v>
      </c>
      <c r="C58" s="25" t="s">
        <v>1</v>
      </c>
      <c r="D58" s="41" t="s">
        <v>1</v>
      </c>
      <c r="E58" s="44" t="s">
        <v>130</v>
      </c>
      <c r="F58" s="10">
        <v>40956000</v>
      </c>
      <c r="G58" s="11">
        <v>0</v>
      </c>
      <c r="H58" s="11">
        <v>642000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2">
        <v>0</v>
      </c>
      <c r="P58" s="13">
        <f t="shared" si="3"/>
        <v>41598000</v>
      </c>
    </row>
    <row r="59" spans="1:16" ht="30" customHeight="1" hidden="1">
      <c r="A59" s="38" t="s">
        <v>37</v>
      </c>
      <c r="B59" s="45" t="s">
        <v>1</v>
      </c>
      <c r="C59" s="25" t="s">
        <v>1</v>
      </c>
      <c r="D59" s="41" t="s">
        <v>1</v>
      </c>
      <c r="E59" s="46" t="s">
        <v>1</v>
      </c>
      <c r="F59" s="14" t="s">
        <v>1</v>
      </c>
      <c r="G59" s="15" t="s">
        <v>1</v>
      </c>
      <c r="H59" s="15" t="s">
        <v>1</v>
      </c>
      <c r="I59" s="15" t="s">
        <v>1</v>
      </c>
      <c r="J59" s="15" t="s">
        <v>1</v>
      </c>
      <c r="K59" s="15" t="s">
        <v>1</v>
      </c>
      <c r="L59" s="15" t="s">
        <v>1</v>
      </c>
      <c r="M59" s="15" t="s">
        <v>1</v>
      </c>
      <c r="N59" s="15" t="s">
        <v>1</v>
      </c>
      <c r="O59" s="16" t="s">
        <v>1</v>
      </c>
      <c r="P59" s="17" t="s">
        <v>1</v>
      </c>
    </row>
    <row r="60" spans="1:16" ht="12.75" customHeight="1">
      <c r="A60" s="39" t="s">
        <v>37</v>
      </c>
      <c r="B60" s="47" t="s">
        <v>1</v>
      </c>
      <c r="C60" s="29" t="s">
        <v>1</v>
      </c>
      <c r="E60" s="18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19" t="s">
        <v>1</v>
      </c>
      <c r="N60" s="19" t="s">
        <v>1</v>
      </c>
      <c r="O60" s="19" t="s">
        <v>1</v>
      </c>
      <c r="P60" s="19" t="s">
        <v>1</v>
      </c>
    </row>
    <row r="61" spans="1:16" ht="29.25" customHeight="1">
      <c r="A61" s="43" t="s">
        <v>1</v>
      </c>
      <c r="B61" s="48" t="s">
        <v>38</v>
      </c>
      <c r="C61" s="49" t="s">
        <v>1</v>
      </c>
      <c r="D61" s="49" t="s">
        <v>1</v>
      </c>
      <c r="E61" s="20" t="s">
        <v>39</v>
      </c>
      <c r="F61" s="50">
        <v>3631403472</v>
      </c>
      <c r="G61" s="51">
        <v>59223800</v>
      </c>
      <c r="H61" s="51">
        <v>1217327400</v>
      </c>
      <c r="I61" s="51">
        <v>26917010600</v>
      </c>
      <c r="J61" s="51">
        <v>45406000</v>
      </c>
      <c r="K61" s="51">
        <v>1360088000</v>
      </c>
      <c r="L61" s="51">
        <v>197594024</v>
      </c>
      <c r="M61" s="51">
        <v>1962407804</v>
      </c>
      <c r="N61" s="21">
        <v>9891833900</v>
      </c>
      <c r="O61" s="52">
        <v>65666000</v>
      </c>
      <c r="P61" s="53">
        <f>SUM(F61:O61)</f>
        <v>45347961000</v>
      </c>
    </row>
    <row r="62" spans="1:16" ht="28.5" customHeight="1">
      <c r="A62" s="43" t="s">
        <v>1</v>
      </c>
      <c r="B62" s="48" t="s">
        <v>40</v>
      </c>
      <c r="C62" s="49" t="s">
        <v>1</v>
      </c>
      <c r="D62" s="49" t="s">
        <v>1</v>
      </c>
      <c r="E62" s="20" t="s">
        <v>131</v>
      </c>
      <c r="F62" s="50">
        <v>2456156000</v>
      </c>
      <c r="G62" s="51">
        <v>6971000</v>
      </c>
      <c r="H62" s="51">
        <v>468702000</v>
      </c>
      <c r="I62" s="51">
        <v>0</v>
      </c>
      <c r="J62" s="51">
        <v>0</v>
      </c>
      <c r="K62" s="51">
        <v>0</v>
      </c>
      <c r="L62" s="51">
        <v>2227848000</v>
      </c>
      <c r="M62" s="51">
        <v>284160000</v>
      </c>
      <c r="N62" s="21">
        <v>18146859000</v>
      </c>
      <c r="O62" s="54">
        <v>0</v>
      </c>
      <c r="P62" s="53">
        <f>SUM(F62:O62)</f>
        <v>23590696000</v>
      </c>
    </row>
    <row r="63" spans="1:16" ht="28.5" customHeight="1">
      <c r="A63" s="43" t="s">
        <v>37</v>
      </c>
      <c r="B63" s="48" t="s">
        <v>1</v>
      </c>
      <c r="C63" s="49" t="s">
        <v>1</v>
      </c>
      <c r="D63" s="49" t="s">
        <v>1</v>
      </c>
      <c r="E63" s="20" t="s">
        <v>41</v>
      </c>
      <c r="F63" s="50">
        <f aca="true" t="shared" si="4" ref="F63:P63">F62+F61</f>
        <v>6087559472</v>
      </c>
      <c r="G63" s="51">
        <f t="shared" si="4"/>
        <v>66194800</v>
      </c>
      <c r="H63" s="51">
        <f t="shared" si="4"/>
        <v>1686029400</v>
      </c>
      <c r="I63" s="51">
        <f t="shared" si="4"/>
        <v>26917010600</v>
      </c>
      <c r="J63" s="51">
        <f t="shared" si="4"/>
        <v>45406000</v>
      </c>
      <c r="K63" s="51">
        <f t="shared" si="4"/>
        <v>1360088000</v>
      </c>
      <c r="L63" s="51">
        <f t="shared" si="4"/>
        <v>2425442024</v>
      </c>
      <c r="M63" s="51">
        <f t="shared" si="4"/>
        <v>2246567804</v>
      </c>
      <c r="N63" s="51">
        <f t="shared" si="4"/>
        <v>28038692900</v>
      </c>
      <c r="O63" s="52">
        <f t="shared" si="4"/>
        <v>65666000</v>
      </c>
      <c r="P63" s="53">
        <f t="shared" si="4"/>
        <v>68938657000</v>
      </c>
    </row>
    <row r="64" spans="1:3" ht="30" customHeight="1">
      <c r="A64" s="37" t="s">
        <v>1</v>
      </c>
      <c r="B64" s="47" t="s">
        <v>1</v>
      </c>
      <c r="C64" s="37" t="s">
        <v>1</v>
      </c>
    </row>
    <row r="65" spans="1:3" ht="30" customHeight="1">
      <c r="A65" s="37" t="s">
        <v>1</v>
      </c>
      <c r="B65" s="47" t="s">
        <v>1</v>
      </c>
      <c r="C65" s="37" t="s">
        <v>1</v>
      </c>
    </row>
    <row r="66" ht="30" customHeight="1">
      <c r="B66" s="47" t="s">
        <v>1</v>
      </c>
    </row>
    <row r="67" ht="30" customHeight="1">
      <c r="B67" s="47" t="s">
        <v>1</v>
      </c>
    </row>
    <row r="68" ht="30" customHeight="1">
      <c r="B68" s="47" t="s">
        <v>1</v>
      </c>
    </row>
    <row r="69" ht="30" customHeight="1">
      <c r="B69" s="47" t="s">
        <v>1</v>
      </c>
    </row>
    <row r="70" ht="30" customHeight="1">
      <c r="B70" s="47" t="s">
        <v>1</v>
      </c>
    </row>
    <row r="71" ht="30" customHeight="1">
      <c r="B71" s="47" t="s">
        <v>1</v>
      </c>
    </row>
    <row r="72" ht="30" customHeight="1">
      <c r="B72" s="47" t="s">
        <v>1</v>
      </c>
    </row>
    <row r="73" ht="30" customHeight="1">
      <c r="B73" s="47" t="s">
        <v>1</v>
      </c>
    </row>
    <row r="74" ht="30" customHeight="1">
      <c r="B74" s="47" t="s">
        <v>1</v>
      </c>
    </row>
    <row r="75" ht="34.5" customHeight="1">
      <c r="B75" s="47" t="s">
        <v>1</v>
      </c>
    </row>
    <row r="76" ht="15">
      <c r="B76" s="47" t="s">
        <v>1</v>
      </c>
    </row>
    <row r="77" ht="15">
      <c r="B77" s="47" t="s">
        <v>1</v>
      </c>
    </row>
    <row r="78" ht="15">
      <c r="B78" s="47" t="s">
        <v>1</v>
      </c>
    </row>
    <row r="79" ht="15">
      <c r="B79" s="47" t="s">
        <v>1</v>
      </c>
    </row>
    <row r="80" ht="15">
      <c r="B80" s="47" t="s">
        <v>1</v>
      </c>
    </row>
    <row r="81" ht="15">
      <c r="B81" s="47" t="s">
        <v>1</v>
      </c>
    </row>
    <row r="82" ht="15">
      <c r="B82" s="47" t="s">
        <v>1</v>
      </c>
    </row>
    <row r="83" ht="15">
      <c r="B83" s="47" t="s">
        <v>1</v>
      </c>
    </row>
    <row r="84" ht="15">
      <c r="B84" s="47" t="s">
        <v>1</v>
      </c>
    </row>
    <row r="85" ht="30" customHeight="1">
      <c r="B85" s="47" t="s">
        <v>1</v>
      </c>
    </row>
    <row r="86" ht="30" customHeight="1">
      <c r="B86" s="47" t="s">
        <v>1</v>
      </c>
    </row>
    <row r="87" ht="30" customHeight="1">
      <c r="B87" s="47" t="s">
        <v>1</v>
      </c>
    </row>
    <row r="88" ht="30" customHeight="1">
      <c r="B88" s="47" t="s">
        <v>1</v>
      </c>
    </row>
    <row r="89" ht="30" customHeight="1">
      <c r="B89" s="47" t="s">
        <v>1</v>
      </c>
    </row>
    <row r="90" ht="30" customHeight="1">
      <c r="B90" s="47" t="s">
        <v>1</v>
      </c>
    </row>
    <row r="91" ht="30" customHeight="1">
      <c r="B91" s="48" t="s">
        <v>1</v>
      </c>
    </row>
    <row r="92" ht="30" customHeight="1">
      <c r="B92" s="47" t="s">
        <v>1</v>
      </c>
    </row>
    <row r="93" ht="30" customHeight="1">
      <c r="B93" s="48" t="s">
        <v>1</v>
      </c>
    </row>
    <row r="94" ht="30" customHeight="1">
      <c r="B94" s="48" t="s">
        <v>1</v>
      </c>
    </row>
    <row r="95" ht="30" customHeight="1">
      <c r="B95" s="48" t="s">
        <v>1</v>
      </c>
    </row>
    <row r="96" ht="34.5" customHeight="1">
      <c r="B96" s="47" t="s">
        <v>1</v>
      </c>
    </row>
    <row r="97" ht="15">
      <c r="B97" s="47" t="s">
        <v>1</v>
      </c>
    </row>
    <row r="98" ht="15">
      <c r="B98" s="47" t="s">
        <v>1</v>
      </c>
    </row>
    <row r="99" ht="15">
      <c r="B99" s="47" t="s">
        <v>1</v>
      </c>
    </row>
    <row r="100" ht="15">
      <c r="B100" s="47" t="s">
        <v>1</v>
      </c>
    </row>
    <row r="101" ht="15">
      <c r="B101" s="47" t="s">
        <v>1</v>
      </c>
    </row>
    <row r="102" ht="15">
      <c r="B102" s="47" t="s">
        <v>1</v>
      </c>
    </row>
    <row r="103" ht="15">
      <c r="B103" s="47" t="s">
        <v>1</v>
      </c>
    </row>
    <row r="104" ht="15">
      <c r="B104" s="47" t="s">
        <v>1</v>
      </c>
    </row>
    <row r="105" ht="15">
      <c r="B105" s="47" t="s">
        <v>1</v>
      </c>
    </row>
  </sheetData>
  <sheetProtection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0" max="255" man="1"/>
    <brk id="76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2019-02-25T09:09:11Z</cp:lastPrinted>
  <dcterms:created xsi:type="dcterms:W3CDTF">2016-01-14T12:02:51Z</dcterms:created>
  <dcterms:modified xsi:type="dcterms:W3CDTF">2019-02-25T09:09:18Z</dcterms:modified>
  <cp:category/>
  <cp:version/>
  <cp:contentType/>
  <cp:contentStatus/>
</cp:coreProperties>
</file>