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6" sheetId="1" r:id="rId1"/>
    <sheet name="2017" sheetId="2" r:id="rId2"/>
    <sheet name="2018" sheetId="3" r:id="rId3"/>
  </sheets>
  <definedNames>
    <definedName name="Asama" localSheetId="1">'2017'!$B$2</definedName>
    <definedName name="Asama" localSheetId="2">'2018'!$B$2</definedName>
    <definedName name="Asama">'2016'!$B$2</definedName>
    <definedName name="AsamaAd" localSheetId="1">'2017'!$C$2</definedName>
    <definedName name="AsamaAd" localSheetId="2">'2018'!$C$2</definedName>
    <definedName name="AsamaAd">'2016'!$C$2</definedName>
    <definedName name="AyAd" localSheetId="1">'2017'!$C$4</definedName>
    <definedName name="AyAd" localSheetId="2">'2018'!$C$4</definedName>
    <definedName name="AyAd">'2016'!$C$4</definedName>
    <definedName name="AyNo" localSheetId="1">'2017'!$B$4</definedName>
    <definedName name="AyNo" localSheetId="2">'2018'!$B$4</definedName>
    <definedName name="AyNo">'2016'!$B$4</definedName>
    <definedName name="ButceYil" localSheetId="1">'2017'!$B$1</definedName>
    <definedName name="ButceYil" localSheetId="2">'2018'!$B$1</definedName>
    <definedName name="ButceYil">'2016'!$B$1</definedName>
    <definedName name="SatirBaslik" localSheetId="1">'2017'!$A$15:$B$21</definedName>
    <definedName name="SatirBaslik" localSheetId="2">'2018'!$A$15:$B$21</definedName>
    <definedName name="SatirBaslik">'2016'!$A$15:$B$21</definedName>
    <definedName name="SutunBaslik" localSheetId="1">'2017'!$D$1:$N$5</definedName>
    <definedName name="SutunBaslik" localSheetId="2">'2018'!$D$1:$N$5</definedName>
    <definedName name="SutunBaslik">'2016'!$D$1:$N$5</definedName>
    <definedName name="TeklifYil" localSheetId="1">'2017'!$B$5</definedName>
    <definedName name="TeklifYil" localSheetId="2">'2018'!$B$5</definedName>
    <definedName name="TeklifYil">'2016'!$B$5</definedName>
  </definedNames>
  <calcPr fullCalcOnLoad="1"/>
</workbook>
</file>

<file path=xl/sharedStrings.xml><?xml version="1.0" encoding="utf-8"?>
<sst xmlns="http://schemas.openxmlformats.org/spreadsheetml/2006/main" count="1037" uniqueCount="142">
  <si>
    <t>YIL:</t>
  </si>
  <si>
    <t/>
  </si>
  <si>
    <t>FORMUL</t>
  </si>
  <si>
    <t>ABSKUR</t>
  </si>
  <si>
    <t>ABSODENEKYIL</t>
  </si>
  <si>
    <t>XX</t>
  </si>
  <si>
    <t>AŞAMA:</t>
  </si>
  <si>
    <t>YIL</t>
  </si>
  <si>
    <t>BUTCEYILI</t>
  </si>
  <si>
    <t>AY:</t>
  </si>
  <si>
    <t>ASAMA</t>
  </si>
  <si>
    <t>TEKLİF YIL:</t>
  </si>
  <si>
    <t>EKOKOD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</si>
  <si>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</si>
  <si>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</si>
  <si>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</si>
  <si>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</si>
  <si>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</si>
  <si>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</si>
  <si>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</si>
  <si>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</si>
  <si>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</si>
  <si>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YILI MERKEZİ YÖNETİM BÜTÇE KANUNU İCMALİ</t>
  </si>
  <si>
    <t>(II) SAYILI CETVEL -ÖZEL BÜTÇELİ DİĞER KURUMLAR</t>
  </si>
  <si>
    <t>(EKONOMİK SINIFLANDIRMA)</t>
  </si>
  <si>
    <t>KURUMLAR</t>
  </si>
  <si>
    <t>PERSONEL GİDERLERİ</t>
  </si>
  <si>
    <t>SOS. GÜV. DEV. PRİMİ GİD.</t>
  </si>
  <si>
    <t>MAL VE HİZMET ALIM GİDERLERİ</t>
  </si>
  <si>
    <t>FAİZ GİDERLERİ</t>
  </si>
  <si>
    <t>CARİ TRANSFER</t>
  </si>
  <si>
    <t>SERMAYE GİDERİ</t>
  </si>
  <si>
    <t>SERMAYE TRANSFERİ</t>
  </si>
  <si>
    <t>BORÇ VERME</t>
  </si>
  <si>
    <t>YEDEK ÖDENEK</t>
  </si>
  <si>
    <t>TOPLAM</t>
  </si>
  <si>
    <t>KURKOD</t>
  </si>
  <si>
    <t>X</t>
  </si>
  <si>
    <t>40/42</t>
  </si>
  <si>
    <t>ÖZEL BÜTÇELİ DİĞER KURUMLAR</t>
  </si>
  <si>
    <t>38/40</t>
  </si>
  <si>
    <t>ÖZEL BÜTÇELİ KURUMLAR TOPLAMI</t>
  </si>
  <si>
    <t>2016</t>
  </si>
  <si>
    <t>1</t>
  </si>
  <si>
    <t>Tasarı</t>
  </si>
  <si>
    <t>3</t>
  </si>
  <si>
    <t>Ocak</t>
  </si>
  <si>
    <t>40.01</t>
  </si>
  <si>
    <t>40.02</t>
  </si>
  <si>
    <t>40.03</t>
  </si>
  <si>
    <t>40.04</t>
  </si>
  <si>
    <t>40.05</t>
  </si>
  <si>
    <t>40.06</t>
  </si>
  <si>
    <t>40.07</t>
  </si>
  <si>
    <t>40.08</t>
  </si>
  <si>
    <t>40.09</t>
  </si>
  <si>
    <t>40.10</t>
  </si>
  <si>
    <t>40.13</t>
  </si>
  <si>
    <t>40.14</t>
  </si>
  <si>
    <t>40.15</t>
  </si>
  <si>
    <t>40.16</t>
  </si>
  <si>
    <t>40.17</t>
  </si>
  <si>
    <t>40.18</t>
  </si>
  <si>
    <t>40.19</t>
  </si>
  <si>
    <t>40.21</t>
  </si>
  <si>
    <t>40.22</t>
  </si>
  <si>
    <t>40.24</t>
  </si>
  <si>
    <t>40.26</t>
  </si>
  <si>
    <t>40.27</t>
  </si>
  <si>
    <t>40.28</t>
  </si>
  <si>
    <t>40.30</t>
  </si>
  <si>
    <t>40.32</t>
  </si>
  <si>
    <t>40.34</t>
  </si>
  <si>
    <t>40.35</t>
  </si>
  <si>
    <t>40.40</t>
  </si>
  <si>
    <t>40.41</t>
  </si>
  <si>
    <t>40.49</t>
  </si>
  <si>
    <t>40.50</t>
  </si>
  <si>
    <t>40.51</t>
  </si>
  <si>
    <t>40.52</t>
  </si>
  <si>
    <t>40.53</t>
  </si>
  <si>
    <t>40.54</t>
  </si>
  <si>
    <t>40.55</t>
  </si>
  <si>
    <t>40.56</t>
  </si>
  <si>
    <t>40.57</t>
  </si>
  <si>
    <t>40.58</t>
  </si>
  <si>
    <t>40.59</t>
  </si>
  <si>
    <t>40.60</t>
  </si>
  <si>
    <t>40.61</t>
  </si>
  <si>
    <t>40.62</t>
  </si>
  <si>
    <t>ÖLÇME SEÇME VE YERLEŞTİRME MERKEZİ BAŞKANLIĞI</t>
  </si>
  <si>
    <t>ATATÜRK KÜLTÜR, DİL VE TARİH YÜKSEK KURUMU</t>
  </si>
  <si>
    <t>ATATÜRK ARAŞTIRMA MERKEZİ</t>
  </si>
  <si>
    <t>ATATÜRK KÜLTÜR MERKEZİ</t>
  </si>
  <si>
    <t>TÜRK DİL KURUMU</t>
  </si>
  <si>
    <t>TÜRK TARİH KURUMU</t>
  </si>
  <si>
    <t>TÜRKİYE VE ORTA DOĞU AMME İDARESİ ENSTİTÜSÜ</t>
  </si>
  <si>
    <t>TÜRKİYE BİLİMSEL VE TEKNOLOJİK ARAŞTIRMA KURUMU</t>
  </si>
  <si>
    <t>TÜRKİYE BİLİMLER AKADEMİSİ</t>
  </si>
  <si>
    <t xml:space="preserve">TÜRKİYE ADALET AKADEMİSİ </t>
  </si>
  <si>
    <t>YÜKSEK ÖĞRENİM KREDİ VE YURTLAR KURUMU</t>
  </si>
  <si>
    <t>SPOR GENEL MÜDÜRLÜĞÜ</t>
  </si>
  <si>
    <t>DEVLET TİYATROLARI GENEL MÜDÜRLÜĞÜ</t>
  </si>
  <si>
    <t>DEVLET OPERA VE BALESİ GENEL MÜDÜRLÜĞÜ</t>
  </si>
  <si>
    <t>ORMAN GENEL MÜDÜRLÜĞÜ</t>
  </si>
  <si>
    <t>VAKIFLAR GENEL MÜDÜRLÜĞÜ</t>
  </si>
  <si>
    <t xml:space="preserve">TÜRKİYE HUDUT VE SAHİLLER SAĞLIK GENEL MÜDÜRLÜĞÜ </t>
  </si>
  <si>
    <t>TÜRK AKREDİTASYON KURUMU</t>
  </si>
  <si>
    <t>TÜRK STANDARTLARI ENSTİTÜSÜ</t>
  </si>
  <si>
    <t>TÜRK PATENT ENSTİTÜSÜ</t>
  </si>
  <si>
    <t>ULUSAL BOR ARAŞTIRMA ENSTİTÜSÜ</t>
  </si>
  <si>
    <t>TÜRKİYE ATOM ENERJİSİ KURUMU</t>
  </si>
  <si>
    <t>SAVUNMA SANAYİ MÜSTEŞARLIĞI</t>
  </si>
  <si>
    <t>KÜÇÜK VE ORTA ÖLÇEKLİ İŞLETMELERİ GELİŞTİRME VE DESTEKLEME İDARESİ BAŞKANLIĞI</t>
  </si>
  <si>
    <t>TÜRK İŞBİRLİĞİ VE KOORDİNASYON AJANSI BAŞKANLIĞI</t>
  </si>
  <si>
    <t>GAP BÖLGE KALKINMA İDARESİ</t>
  </si>
  <si>
    <t>ÖZELLEŞTİRME İDARESİ BAŞKANLIĞI</t>
  </si>
  <si>
    <t>MADEN TETKİK VE ARAMA GENEL MÜDÜRLÜĞÜ</t>
  </si>
  <si>
    <t>CEZA VE İNFAZ KURUMLARI İLE TUTUKEVLERİ İŞ YURTLARI KURUMU</t>
  </si>
  <si>
    <t>SİVİL HAVACILIK GENEL MÜDÜRLÜĞÜ</t>
  </si>
  <si>
    <t>MESLEKİ YETERLİLİK KURUMU</t>
  </si>
  <si>
    <t>YURTDIŞI TÜRKLER VE AKRABA TOPLULUKLAR BAŞKANLIĞI</t>
  </si>
  <si>
    <t xml:space="preserve">KARAYOLLARI GENEL MÜDÜRLÜĞÜ </t>
  </si>
  <si>
    <t>TÜRKİYE YAZMA ESERLER KURUMU BAŞKANLIĞI</t>
  </si>
  <si>
    <t>DOĞU ANADOLU PROJESİ BÖLGE KALKINMA İDARESİ BAŞKANLIĞI</t>
  </si>
  <si>
    <t>KONYA OVASI PROJESİ BÖLGE KALKINMA İDARESİ BAŞKANLIĞI</t>
  </si>
  <si>
    <t>DOĞU KARADENİZ PROJESİ BÖLGE KALKINMA İDARESİ BAŞKANLIĞI</t>
  </si>
  <si>
    <t>DEVLET SU İŞLERİ GENEL MÜDÜRLÜĞÜ</t>
  </si>
  <si>
    <t>TÜRKİYE SU ENSTİTÜSÜ</t>
  </si>
  <si>
    <t>TÜRKİYE İLAÇ VE TIBBİ CİHAZ KURUMU</t>
  </si>
  <si>
    <t>KAMU DENETÇİLİĞİ KURUMU</t>
  </si>
  <si>
    <t>TÜRKİYE İNSAN HAKLARI KURUMU</t>
  </si>
  <si>
    <t>TÜRKİYE SAĞLIK ENSTİTÜLERİ BAŞKANLIĞI</t>
  </si>
  <si>
    <t>CUMHURBAŞKANLIĞI</t>
  </si>
  <si>
    <t>YÜKSEKÖĞRETİM KURUMLARI</t>
  </si>
  <si>
    <t>13</t>
  </si>
  <si>
    <t>2017</t>
  </si>
  <si>
    <t>23</t>
  </si>
  <si>
    <t>2018</t>
  </si>
  <si>
    <t xml:space="preserve">2016 YILI MERKEZİ YÖNETİM BÜTÇE KANUNU İCMALİ </t>
  </si>
  <si>
    <t>(II) SAYILI CETVEL -ÖZEL BÜTÇELİ DİĞER KURUMLAR 2017 YILI BÜTÇE GİDER TAHMİNLERİ</t>
  </si>
  <si>
    <t>(II) SAYILI CETVEL -ÖZEL BÜTÇELİ DİĞER KURUMLAR 2018 YILI BÜTÇE GİDER TAHMİNLERİ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</si>
</sst>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50">
    <font>
      <sz val="10"/>
      <name val="Arial Tur"/>
      <family val="0"/>
    </font>
    <font>
      <sz val="10"/>
      <name val="Arial"/>
      <family val="0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Arial"/>
      <family val="0"/>
    </font>
    <font>
      <b/>
      <sz val="12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name val="Arial Tur"/>
      <family val="0"/>
    </font>
    <font>
      <sz val="11"/>
      <color indexed="8"/>
      <name val="Calibri"/>
      <family val="2"/>
    </font>
    <font>
      <b/>
      <sz val="13"/>
      <color indexed="8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12"/>
      <name val="Arial Tur"/>
      <family val="0"/>
    </font>
    <font>
      <b/>
      <sz val="12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21" borderId="6" applyNumberFormat="0" applyAlignment="0" applyProtection="0"/>
    <xf numFmtId="0" fontId="44" fillId="23" borderId="7" applyNumberFormat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8" applyNumberFormat="0" applyFont="0" applyAlignment="0" applyProtection="0"/>
    <xf numFmtId="0" fontId="47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37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4" fillId="0" borderId="13" xfId="0" applyFont="1" applyBorder="1" applyAlignment="1">
      <alignment vertical="center"/>
    </xf>
    <xf numFmtId="3" fontId="14" fillId="0" borderId="13" xfId="0" applyNumberFormat="1" applyFont="1" applyBorder="1" applyAlignment="1">
      <alignment vertical="center"/>
    </xf>
    <xf numFmtId="3" fontId="16" fillId="0" borderId="13" xfId="0" applyNumberFormat="1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15" xfId="0" applyFont="1" applyBorder="1" applyAlignment="1">
      <alignment vertical="center"/>
    </xf>
    <xf numFmtId="3" fontId="15" fillId="0" borderId="15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49" fontId="15" fillId="0" borderId="0" xfId="0" applyNumberFormat="1" applyFont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3" fontId="16" fillId="0" borderId="16" xfId="0" applyNumberFormat="1" applyFont="1" applyBorder="1" applyAlignment="1">
      <alignment vertical="center"/>
    </xf>
    <xf numFmtId="3" fontId="16" fillId="0" borderId="11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zoomScale="75" zoomScaleNormal="75" workbookViewId="0" topLeftCell="E9">
      <selection activeCell="E39" sqref="E39"/>
    </sheetView>
  </sheetViews>
  <sheetFormatPr defaultColWidth="9.00390625" defaultRowHeight="12.75"/>
  <cols>
    <col min="1" max="3" width="9.125" style="13" hidden="1" customWidth="1"/>
    <col min="4" max="4" width="14.75390625" style="13" hidden="1" customWidth="1"/>
    <col min="5" max="5" width="70.75390625" style="13" bestFit="1" customWidth="1"/>
    <col min="6" max="6" width="21.625" style="13" customWidth="1"/>
    <col min="7" max="8" width="18.75390625" style="13" bestFit="1" customWidth="1"/>
    <col min="9" max="9" width="17.75390625" style="13" bestFit="1" customWidth="1"/>
    <col min="10" max="10" width="18.75390625" style="13" bestFit="1" customWidth="1"/>
    <col min="11" max="11" width="21.125" style="13" customWidth="1"/>
    <col min="12" max="13" width="18.75390625" style="13" bestFit="1" customWidth="1"/>
    <col min="14" max="14" width="17.75390625" style="13" bestFit="1" customWidth="1"/>
    <col min="15" max="15" width="20.75390625" style="13" bestFit="1" customWidth="1"/>
    <col min="16" max="16" width="9.125" style="13" bestFit="1" customWidth="1"/>
    <col min="17" max="16384" width="9.125" style="13" customWidth="1"/>
  </cols>
  <sheetData>
    <row r="1" spans="1:15" ht="12.75" hidden="1">
      <c r="A1" s="1" t="s">
        <v>0</v>
      </c>
      <c r="B1" s="2" t="s">
        <v>42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6" t="s">
        <v>5</v>
      </c>
    </row>
    <row r="2" spans="1:15" ht="12.75" hidden="1">
      <c r="A2" s="7" t="s">
        <v>6</v>
      </c>
      <c r="B2" s="2" t="s">
        <v>45</v>
      </c>
      <c r="C2" s="3" t="s">
        <v>44</v>
      </c>
      <c r="D2" s="4" t="s">
        <v>7</v>
      </c>
      <c r="E2" s="18" t="str">
        <f aca="true" t="shared" si="0" ref="E2:N2">ButceYil</f>
        <v>2016</v>
      </c>
      <c r="F2" s="18" t="str">
        <f t="shared" si="0"/>
        <v>2016</v>
      </c>
      <c r="G2" s="18" t="str">
        <f t="shared" si="0"/>
        <v>2016</v>
      </c>
      <c r="H2" s="18" t="str">
        <f t="shared" si="0"/>
        <v>2016</v>
      </c>
      <c r="I2" s="18" t="str">
        <f t="shared" si="0"/>
        <v>2016</v>
      </c>
      <c r="J2" s="18" t="str">
        <f t="shared" si="0"/>
        <v>2016</v>
      </c>
      <c r="K2" s="18" t="str">
        <f t="shared" si="0"/>
        <v>2016</v>
      </c>
      <c r="L2" s="18" t="str">
        <f t="shared" si="0"/>
        <v>2016</v>
      </c>
      <c r="M2" s="18" t="str">
        <f t="shared" si="0"/>
        <v>2016</v>
      </c>
      <c r="N2" s="18" t="str">
        <f t="shared" si="0"/>
        <v>2016</v>
      </c>
      <c r="O2" s="8" t="s">
        <v>1</v>
      </c>
    </row>
    <row r="3" spans="1:15" ht="12.75" hidden="1">
      <c r="A3" s="7" t="s">
        <v>1</v>
      </c>
      <c r="B3" s="2" t="s">
        <v>1</v>
      </c>
      <c r="C3" s="3" t="s">
        <v>1</v>
      </c>
      <c r="D3" s="4" t="s">
        <v>8</v>
      </c>
      <c r="E3" s="18" t="s">
        <v>1</v>
      </c>
      <c r="F3" s="18" t="str">
        <f aca="true" t="shared" si="1" ref="F3:N3">ButceYil</f>
        <v>2016</v>
      </c>
      <c r="G3" s="18" t="str">
        <f t="shared" si="1"/>
        <v>2016</v>
      </c>
      <c r="H3" s="18" t="str">
        <f t="shared" si="1"/>
        <v>2016</v>
      </c>
      <c r="I3" s="18" t="str">
        <f t="shared" si="1"/>
        <v>2016</v>
      </c>
      <c r="J3" s="18" t="str">
        <f t="shared" si="1"/>
        <v>2016</v>
      </c>
      <c r="K3" s="18" t="str">
        <f t="shared" si="1"/>
        <v>2016</v>
      </c>
      <c r="L3" s="18" t="str">
        <f t="shared" si="1"/>
        <v>2016</v>
      </c>
      <c r="M3" s="18" t="str">
        <f t="shared" si="1"/>
        <v>2016</v>
      </c>
      <c r="N3" s="18" t="str">
        <f t="shared" si="1"/>
        <v>2016</v>
      </c>
      <c r="O3" s="8" t="s">
        <v>1</v>
      </c>
    </row>
    <row r="4" spans="1:15" ht="12.75" hidden="1">
      <c r="A4" s="7" t="s">
        <v>9</v>
      </c>
      <c r="B4" s="2" t="s">
        <v>43</v>
      </c>
      <c r="C4" s="3" t="s">
        <v>46</v>
      </c>
      <c r="D4" s="4" t="s">
        <v>10</v>
      </c>
      <c r="E4" s="18" t="s">
        <v>1</v>
      </c>
      <c r="F4" s="18" t="str">
        <f aca="true" t="shared" si="2" ref="F4:N4">Asama</f>
        <v>3</v>
      </c>
      <c r="G4" s="18" t="str">
        <f t="shared" si="2"/>
        <v>3</v>
      </c>
      <c r="H4" s="18" t="str">
        <f t="shared" si="2"/>
        <v>3</v>
      </c>
      <c r="I4" s="18" t="str">
        <f t="shared" si="2"/>
        <v>3</v>
      </c>
      <c r="J4" s="18" t="str">
        <f t="shared" si="2"/>
        <v>3</v>
      </c>
      <c r="K4" s="18" t="str">
        <f t="shared" si="2"/>
        <v>3</v>
      </c>
      <c r="L4" s="18" t="str">
        <f t="shared" si="2"/>
        <v>3</v>
      </c>
      <c r="M4" s="18" t="str">
        <f t="shared" si="2"/>
        <v>3</v>
      </c>
      <c r="N4" s="18" t="str">
        <f t="shared" si="2"/>
        <v>3</v>
      </c>
      <c r="O4" s="8" t="s">
        <v>1</v>
      </c>
    </row>
    <row r="5" spans="1:15" ht="12.75" hidden="1">
      <c r="A5" s="7" t="s">
        <v>11</v>
      </c>
      <c r="B5" s="9" t="s">
        <v>42</v>
      </c>
      <c r="C5" s="9" t="s">
        <v>1</v>
      </c>
      <c r="D5" s="4" t="s">
        <v>12</v>
      </c>
      <c r="E5" s="5" t="s">
        <v>1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0" t="s">
        <v>18</v>
      </c>
      <c r="L5" s="10" t="s">
        <v>19</v>
      </c>
      <c r="M5" s="10" t="s">
        <v>20</v>
      </c>
      <c r="N5" s="10" t="s">
        <v>21</v>
      </c>
      <c r="O5" s="8" t="s">
        <v>1</v>
      </c>
    </row>
    <row r="6" spans="1:15" ht="12.75" hidden="1">
      <c r="A6" s="8" t="s">
        <v>1</v>
      </c>
      <c r="B6" s="8" t="s">
        <v>1</v>
      </c>
      <c r="C6" s="8" t="s">
        <v>1</v>
      </c>
      <c r="D6" s="11" t="s">
        <v>5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</row>
    <row r="7" spans="1:15" ht="12.75" hidden="1">
      <c r="A7" s="24" t="s">
        <v>22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2.75" customHeight="1" hidden="1">
      <c r="A8" s="9" t="s">
        <v>1</v>
      </c>
      <c r="B8" s="9" t="s">
        <v>1</v>
      </c>
      <c r="C8" s="9" t="s">
        <v>1</v>
      </c>
      <c r="D8" s="4" t="s">
        <v>1</v>
      </c>
      <c r="E8" s="4" t="s">
        <v>1</v>
      </c>
      <c r="F8" s="4" t="s">
        <v>1</v>
      </c>
      <c r="G8" s="4" t="s">
        <v>1</v>
      </c>
      <c r="H8" s="4" t="s">
        <v>1</v>
      </c>
      <c r="I8" s="4" t="s">
        <v>1</v>
      </c>
      <c r="J8" s="4" t="s">
        <v>1</v>
      </c>
      <c r="K8" s="4" t="s">
        <v>1</v>
      </c>
      <c r="L8" s="4" t="s">
        <v>1</v>
      </c>
      <c r="M8" s="4" t="s">
        <v>1</v>
      </c>
      <c r="N8" s="4" t="s">
        <v>1</v>
      </c>
      <c r="O8" s="8" t="s">
        <v>1</v>
      </c>
    </row>
    <row r="9" spans="1:15" ht="19.5" customHeight="1">
      <c r="A9" s="9" t="s">
        <v>1</v>
      </c>
      <c r="B9" s="9" t="s">
        <v>1</v>
      </c>
      <c r="C9" s="9" t="s">
        <v>1</v>
      </c>
      <c r="D9" s="12" t="s">
        <v>1</v>
      </c>
      <c r="E9" s="43" t="str">
        <f>TeklifYil&amp;"  "&amp;A7</f>
        <v>2016  YILI MERKEZİ YÖNETİM BÜTÇE KANUNU İCMALİ</v>
      </c>
      <c r="F9" s="43" t="s">
        <v>1</v>
      </c>
      <c r="G9" s="43" t="s">
        <v>1</v>
      </c>
      <c r="H9" s="43" t="s">
        <v>1</v>
      </c>
      <c r="I9" s="43" t="s">
        <v>1</v>
      </c>
      <c r="J9" s="43" t="s">
        <v>1</v>
      </c>
      <c r="K9" s="43" t="s">
        <v>1</v>
      </c>
      <c r="L9" s="43" t="s">
        <v>1</v>
      </c>
      <c r="M9" s="43" t="s">
        <v>1</v>
      </c>
      <c r="N9" s="43" t="s">
        <v>1</v>
      </c>
      <c r="O9" s="43" t="s">
        <v>1</v>
      </c>
    </row>
    <row r="10" spans="1:15" ht="19.5" customHeight="1">
      <c r="A10" s="9" t="s">
        <v>1</v>
      </c>
      <c r="B10" s="9" t="s">
        <v>1</v>
      </c>
      <c r="C10" s="9" t="s">
        <v>1</v>
      </c>
      <c r="E10" s="43" t="s">
        <v>23</v>
      </c>
      <c r="F10" s="43" t="s">
        <v>1</v>
      </c>
      <c r="G10" s="43" t="s">
        <v>1</v>
      </c>
      <c r="H10" s="43" t="s">
        <v>1</v>
      </c>
      <c r="I10" s="43" t="s">
        <v>1</v>
      </c>
      <c r="J10" s="43" t="s">
        <v>1</v>
      </c>
      <c r="K10" s="43" t="s">
        <v>1</v>
      </c>
      <c r="L10" s="43" t="s">
        <v>1</v>
      </c>
      <c r="M10" s="43" t="s">
        <v>1</v>
      </c>
      <c r="N10" s="43" t="s">
        <v>1</v>
      </c>
      <c r="O10" s="43" t="s">
        <v>1</v>
      </c>
    </row>
    <row r="11" spans="1:15" ht="19.5" customHeight="1">
      <c r="A11" s="9" t="s">
        <v>1</v>
      </c>
      <c r="B11" s="9" t="s">
        <v>1</v>
      </c>
      <c r="C11" s="9" t="s">
        <v>1</v>
      </c>
      <c r="D11" s="12" t="s">
        <v>1</v>
      </c>
      <c r="E11" s="44" t="s">
        <v>24</v>
      </c>
      <c r="F11" s="44" t="s">
        <v>1</v>
      </c>
      <c r="G11" s="44" t="s">
        <v>1</v>
      </c>
      <c r="H11" s="44" t="s">
        <v>1</v>
      </c>
      <c r="I11" s="44" t="s">
        <v>1</v>
      </c>
      <c r="J11" s="44" t="s">
        <v>1</v>
      </c>
      <c r="K11" s="44" t="s">
        <v>1</v>
      </c>
      <c r="L11" s="44" t="s">
        <v>1</v>
      </c>
      <c r="M11" s="44" t="s">
        <v>1</v>
      </c>
      <c r="N11" s="44" t="s">
        <v>1</v>
      </c>
      <c r="O11" s="44" t="s">
        <v>1</v>
      </c>
    </row>
    <row r="12" spans="1:15" ht="12.75" customHeight="1">
      <c r="A12" s="9" t="s">
        <v>1</v>
      </c>
      <c r="B12" s="9" t="s">
        <v>1</v>
      </c>
      <c r="C12" s="9" t="s">
        <v>1</v>
      </c>
      <c r="D12" s="12" t="s">
        <v>1</v>
      </c>
      <c r="E12" s="14" t="s">
        <v>1</v>
      </c>
      <c r="F12" s="14" t="s">
        <v>1</v>
      </c>
      <c r="G12" s="14" t="s">
        <v>1</v>
      </c>
      <c r="H12" s="14" t="s">
        <v>1</v>
      </c>
      <c r="I12" s="14" t="s">
        <v>1</v>
      </c>
      <c r="J12" s="14" t="s">
        <v>1</v>
      </c>
      <c r="K12" s="14" t="s">
        <v>1</v>
      </c>
      <c r="L12" s="14" t="s">
        <v>1</v>
      </c>
      <c r="M12" s="14" t="s">
        <v>1</v>
      </c>
      <c r="N12" s="14" t="s">
        <v>1</v>
      </c>
      <c r="O12" s="25" t="str">
        <f>IF(ButceYil&gt;2008,"TL","YTL")</f>
        <v>TL</v>
      </c>
    </row>
    <row r="13" spans="1:15" s="22" customFormat="1" ht="24.75" customHeight="1">
      <c r="A13" s="20" t="s">
        <v>1</v>
      </c>
      <c r="B13" s="20" t="s">
        <v>1</v>
      </c>
      <c r="C13" s="20" t="s">
        <v>1</v>
      </c>
      <c r="D13" s="21" t="s">
        <v>1</v>
      </c>
      <c r="E13" s="47" t="s">
        <v>25</v>
      </c>
      <c r="F13" s="45" t="s">
        <v>26</v>
      </c>
      <c r="G13" s="45" t="s">
        <v>27</v>
      </c>
      <c r="H13" s="45" t="s">
        <v>28</v>
      </c>
      <c r="I13" s="45" t="s">
        <v>29</v>
      </c>
      <c r="J13" s="45" t="s">
        <v>30</v>
      </c>
      <c r="K13" s="45" t="s">
        <v>31</v>
      </c>
      <c r="L13" s="45" t="s">
        <v>32</v>
      </c>
      <c r="M13" s="45" t="s">
        <v>33</v>
      </c>
      <c r="N13" s="45" t="s">
        <v>34</v>
      </c>
      <c r="O13" s="45" t="s">
        <v>35</v>
      </c>
    </row>
    <row r="14" spans="4:15" s="22" customFormat="1" ht="24.75" customHeight="1">
      <c r="D14" s="23" t="s">
        <v>1</v>
      </c>
      <c r="E14" s="48" t="s">
        <v>1</v>
      </c>
      <c r="F14" s="46" t="s">
        <v>1</v>
      </c>
      <c r="G14" s="46" t="s">
        <v>1</v>
      </c>
      <c r="H14" s="46" t="s">
        <v>1</v>
      </c>
      <c r="I14" s="46" t="s">
        <v>1</v>
      </c>
      <c r="J14" s="46" t="s">
        <v>1</v>
      </c>
      <c r="K14" s="46" t="s">
        <v>1</v>
      </c>
      <c r="L14" s="46" t="s">
        <v>1</v>
      </c>
      <c r="M14" s="46" t="s">
        <v>1</v>
      </c>
      <c r="N14" s="46" t="s">
        <v>1</v>
      </c>
      <c r="O14" s="46" t="s">
        <v>1</v>
      </c>
    </row>
    <row r="15" spans="1:15" ht="21" customHeight="1" hidden="1">
      <c r="A15" s="23" t="s">
        <v>2</v>
      </c>
      <c r="B15" s="23" t="s">
        <v>36</v>
      </c>
      <c r="C15" s="23" t="s">
        <v>5</v>
      </c>
      <c r="E15" s="15" t="s">
        <v>1</v>
      </c>
      <c r="F15" s="16" t="s">
        <v>1</v>
      </c>
      <c r="G15" s="16" t="s">
        <v>1</v>
      </c>
      <c r="H15" s="16" t="s">
        <v>1</v>
      </c>
      <c r="I15" s="16" t="s">
        <v>1</v>
      </c>
      <c r="J15" s="16" t="s">
        <v>1</v>
      </c>
      <c r="K15" s="16" t="s">
        <v>1</v>
      </c>
      <c r="L15" s="16" t="s">
        <v>1</v>
      </c>
      <c r="M15" s="16" t="s">
        <v>1</v>
      </c>
      <c r="N15" s="16" t="s">
        <v>1</v>
      </c>
      <c r="O15" s="17" t="s">
        <v>1</v>
      </c>
    </row>
    <row r="16" spans="1:15" s="28" customFormat="1" ht="21" customHeight="1">
      <c r="A16" s="26" t="s">
        <v>1</v>
      </c>
      <c r="B16" s="27" t="s">
        <v>47</v>
      </c>
      <c r="C16" s="26" t="s">
        <v>1</v>
      </c>
      <c r="E16" s="29" t="s">
        <v>90</v>
      </c>
      <c r="F16" s="30">
        <v>262623000</v>
      </c>
      <c r="G16" s="30">
        <v>2141000</v>
      </c>
      <c r="H16" s="30">
        <v>177999000</v>
      </c>
      <c r="I16" s="30">
        <v>0</v>
      </c>
      <c r="J16" s="30">
        <v>416000</v>
      </c>
      <c r="K16" s="30">
        <v>2124000</v>
      </c>
      <c r="L16" s="30">
        <v>0</v>
      </c>
      <c r="M16" s="30">
        <v>0</v>
      </c>
      <c r="N16" s="30">
        <v>0</v>
      </c>
      <c r="O16" s="31">
        <f aca="true" t="shared" si="3" ref="O16:O58">N16+M16+L16+K16+J16+I16+H16+G16+F16</f>
        <v>445303000</v>
      </c>
    </row>
    <row r="17" spans="2:15" ht="21" customHeight="1">
      <c r="B17" s="27" t="s">
        <v>48</v>
      </c>
      <c r="C17" s="26" t="s">
        <v>1</v>
      </c>
      <c r="E17" s="29" t="s">
        <v>91</v>
      </c>
      <c r="F17" s="30">
        <v>5475000</v>
      </c>
      <c r="G17" s="30">
        <v>881000</v>
      </c>
      <c r="H17" s="30">
        <v>4589000</v>
      </c>
      <c r="I17" s="30">
        <v>0</v>
      </c>
      <c r="J17" s="30">
        <v>335000</v>
      </c>
      <c r="K17" s="30">
        <v>424000</v>
      </c>
      <c r="L17" s="30">
        <v>0</v>
      </c>
      <c r="M17" s="30">
        <v>0</v>
      </c>
      <c r="N17" s="30">
        <v>0</v>
      </c>
      <c r="O17" s="31">
        <f t="shared" si="3"/>
        <v>11704000</v>
      </c>
    </row>
    <row r="18" spans="2:15" ht="21" customHeight="1">
      <c r="B18" s="27" t="s">
        <v>49</v>
      </c>
      <c r="C18" s="26" t="s">
        <v>1</v>
      </c>
      <c r="E18" s="29" t="s">
        <v>92</v>
      </c>
      <c r="F18" s="30">
        <v>2215000</v>
      </c>
      <c r="G18" s="30">
        <v>352000</v>
      </c>
      <c r="H18" s="30">
        <v>2088000</v>
      </c>
      <c r="I18" s="30">
        <v>0</v>
      </c>
      <c r="J18" s="30">
        <v>270000</v>
      </c>
      <c r="K18" s="30">
        <v>0</v>
      </c>
      <c r="L18" s="30">
        <v>0</v>
      </c>
      <c r="M18" s="30">
        <v>0</v>
      </c>
      <c r="N18" s="30">
        <v>0</v>
      </c>
      <c r="O18" s="31">
        <f t="shared" si="3"/>
        <v>4925000</v>
      </c>
    </row>
    <row r="19" spans="2:15" ht="21" customHeight="1">
      <c r="B19" s="27" t="s">
        <v>50</v>
      </c>
      <c r="C19" s="26" t="s">
        <v>1</v>
      </c>
      <c r="E19" s="29" t="s">
        <v>93</v>
      </c>
      <c r="F19" s="30">
        <v>2196000</v>
      </c>
      <c r="G19" s="30">
        <v>358000</v>
      </c>
      <c r="H19" s="30">
        <v>2158000</v>
      </c>
      <c r="I19" s="30">
        <v>0</v>
      </c>
      <c r="J19" s="30">
        <v>245000</v>
      </c>
      <c r="K19" s="30">
        <v>0</v>
      </c>
      <c r="L19" s="30">
        <v>0</v>
      </c>
      <c r="M19" s="30">
        <v>0</v>
      </c>
      <c r="N19" s="30">
        <v>0</v>
      </c>
      <c r="O19" s="31">
        <f t="shared" si="3"/>
        <v>4957000</v>
      </c>
    </row>
    <row r="20" spans="2:15" ht="21" customHeight="1">
      <c r="B20" s="27" t="s">
        <v>51</v>
      </c>
      <c r="C20" s="26" t="s">
        <v>1</v>
      </c>
      <c r="E20" s="29" t="s">
        <v>94</v>
      </c>
      <c r="F20" s="30">
        <v>2754000</v>
      </c>
      <c r="G20" s="30">
        <v>457000</v>
      </c>
      <c r="H20" s="30">
        <v>9713000</v>
      </c>
      <c r="I20" s="30">
        <v>0</v>
      </c>
      <c r="J20" s="30">
        <v>722000</v>
      </c>
      <c r="K20" s="30">
        <v>1593000</v>
      </c>
      <c r="L20" s="30">
        <v>0</v>
      </c>
      <c r="M20" s="30">
        <v>0</v>
      </c>
      <c r="N20" s="30">
        <v>0</v>
      </c>
      <c r="O20" s="31">
        <f t="shared" si="3"/>
        <v>15239000</v>
      </c>
    </row>
    <row r="21" spans="2:15" ht="21" customHeight="1">
      <c r="B21" s="27" t="s">
        <v>52</v>
      </c>
      <c r="C21" s="26" t="s">
        <v>1</v>
      </c>
      <c r="E21" s="29" t="s">
        <v>95</v>
      </c>
      <c r="F21" s="30">
        <v>3284000</v>
      </c>
      <c r="G21" s="30">
        <v>499000</v>
      </c>
      <c r="H21" s="30">
        <v>5108000</v>
      </c>
      <c r="I21" s="30">
        <v>0</v>
      </c>
      <c r="J21" s="30">
        <v>149000</v>
      </c>
      <c r="K21" s="30">
        <v>1193000</v>
      </c>
      <c r="L21" s="30">
        <v>0</v>
      </c>
      <c r="M21" s="30">
        <v>0</v>
      </c>
      <c r="N21" s="30">
        <v>0</v>
      </c>
      <c r="O21" s="31">
        <f t="shared" si="3"/>
        <v>10233000</v>
      </c>
    </row>
    <row r="22" spans="2:15" ht="21" customHeight="1">
      <c r="B22" s="27" t="s">
        <v>53</v>
      </c>
      <c r="C22" s="26" t="s">
        <v>1</v>
      </c>
      <c r="E22" s="29" t="s">
        <v>96</v>
      </c>
      <c r="F22" s="30">
        <v>7860000</v>
      </c>
      <c r="G22" s="30">
        <v>1281000</v>
      </c>
      <c r="H22" s="30">
        <v>3936000</v>
      </c>
      <c r="I22" s="30">
        <v>0</v>
      </c>
      <c r="J22" s="30">
        <v>1451000</v>
      </c>
      <c r="K22" s="30">
        <v>2214000</v>
      </c>
      <c r="L22" s="30">
        <v>0</v>
      </c>
      <c r="M22" s="30">
        <v>0</v>
      </c>
      <c r="N22" s="30">
        <v>0</v>
      </c>
      <c r="O22" s="31">
        <f t="shared" si="3"/>
        <v>16742000</v>
      </c>
    </row>
    <row r="23" spans="2:15" ht="21" customHeight="1">
      <c r="B23" s="27" t="s">
        <v>54</v>
      </c>
      <c r="C23" s="26" t="s">
        <v>1</v>
      </c>
      <c r="E23" s="29" t="s">
        <v>97</v>
      </c>
      <c r="F23" s="30">
        <v>364794000</v>
      </c>
      <c r="G23" s="30">
        <v>70479000</v>
      </c>
      <c r="H23" s="30">
        <v>301856000</v>
      </c>
      <c r="I23" s="30">
        <v>0</v>
      </c>
      <c r="J23" s="30">
        <v>351295000</v>
      </c>
      <c r="K23" s="30">
        <v>279506000</v>
      </c>
      <c r="L23" s="30">
        <v>1285286000</v>
      </c>
      <c r="M23" s="30">
        <v>0</v>
      </c>
      <c r="N23" s="30">
        <v>0</v>
      </c>
      <c r="O23" s="31">
        <f t="shared" si="3"/>
        <v>2653216000</v>
      </c>
    </row>
    <row r="24" spans="2:15" ht="21" customHeight="1">
      <c r="B24" s="27" t="s">
        <v>55</v>
      </c>
      <c r="C24" s="26" t="s">
        <v>1</v>
      </c>
      <c r="E24" s="29" t="s">
        <v>98</v>
      </c>
      <c r="F24" s="30">
        <v>1596000</v>
      </c>
      <c r="G24" s="30">
        <v>144000</v>
      </c>
      <c r="H24" s="30">
        <v>4904000</v>
      </c>
      <c r="I24" s="30">
        <v>0</v>
      </c>
      <c r="J24" s="30">
        <v>6097000</v>
      </c>
      <c r="K24" s="30">
        <v>2177000</v>
      </c>
      <c r="L24" s="30">
        <v>0</v>
      </c>
      <c r="M24" s="30">
        <v>0</v>
      </c>
      <c r="N24" s="30">
        <v>0</v>
      </c>
      <c r="O24" s="31">
        <f t="shared" si="3"/>
        <v>14918000</v>
      </c>
    </row>
    <row r="25" spans="2:15" ht="21" customHeight="1">
      <c r="B25" s="27" t="s">
        <v>56</v>
      </c>
      <c r="C25" s="26" t="s">
        <v>1</v>
      </c>
      <c r="E25" s="29" t="s">
        <v>99</v>
      </c>
      <c r="F25" s="30">
        <v>3301000</v>
      </c>
      <c r="G25" s="30">
        <v>463000</v>
      </c>
      <c r="H25" s="30">
        <v>11840000</v>
      </c>
      <c r="I25" s="30">
        <v>0</v>
      </c>
      <c r="J25" s="30">
        <v>1371000</v>
      </c>
      <c r="K25" s="30">
        <v>4142000</v>
      </c>
      <c r="L25" s="30">
        <v>0</v>
      </c>
      <c r="M25" s="30">
        <v>0</v>
      </c>
      <c r="N25" s="30">
        <v>0</v>
      </c>
      <c r="O25" s="31">
        <f t="shared" si="3"/>
        <v>21117000</v>
      </c>
    </row>
    <row r="26" spans="2:15" ht="21" customHeight="1">
      <c r="B26" s="27" t="s">
        <v>57</v>
      </c>
      <c r="C26" s="26" t="s">
        <v>1</v>
      </c>
      <c r="E26" s="29" t="s">
        <v>100</v>
      </c>
      <c r="F26" s="30">
        <v>325234000</v>
      </c>
      <c r="G26" s="30">
        <v>61429000</v>
      </c>
      <c r="H26" s="30">
        <v>852908000</v>
      </c>
      <c r="I26" s="30">
        <v>0</v>
      </c>
      <c r="J26" s="30">
        <v>2387227000</v>
      </c>
      <c r="K26" s="30">
        <v>1053848000</v>
      </c>
      <c r="L26" s="30">
        <v>0</v>
      </c>
      <c r="M26" s="30">
        <v>4697185000</v>
      </c>
      <c r="N26" s="30">
        <v>0</v>
      </c>
      <c r="O26" s="31">
        <f t="shared" si="3"/>
        <v>9377831000</v>
      </c>
    </row>
    <row r="27" spans="2:15" ht="21" customHeight="1">
      <c r="B27" s="27" t="s">
        <v>58</v>
      </c>
      <c r="C27" s="26" t="s">
        <v>1</v>
      </c>
      <c r="E27" s="29" t="s">
        <v>101</v>
      </c>
      <c r="F27" s="30">
        <v>49845000</v>
      </c>
      <c r="G27" s="30">
        <v>8398000</v>
      </c>
      <c r="H27" s="30">
        <v>30001000</v>
      </c>
      <c r="I27" s="30">
        <v>0</v>
      </c>
      <c r="J27" s="30">
        <v>571665000</v>
      </c>
      <c r="K27" s="30">
        <v>470466000</v>
      </c>
      <c r="L27" s="30">
        <v>1537000</v>
      </c>
      <c r="M27" s="30">
        <v>0</v>
      </c>
      <c r="N27" s="30">
        <v>0</v>
      </c>
      <c r="O27" s="31">
        <f t="shared" si="3"/>
        <v>1131912000</v>
      </c>
    </row>
    <row r="28" spans="2:15" ht="21" customHeight="1">
      <c r="B28" s="27" t="s">
        <v>59</v>
      </c>
      <c r="C28" s="26" t="s">
        <v>1</v>
      </c>
      <c r="E28" s="29" t="s">
        <v>102</v>
      </c>
      <c r="F28" s="30">
        <v>127089000</v>
      </c>
      <c r="G28" s="30">
        <v>19711000</v>
      </c>
      <c r="H28" s="30">
        <v>59276000</v>
      </c>
      <c r="I28" s="30">
        <v>0</v>
      </c>
      <c r="J28" s="30">
        <v>9188000</v>
      </c>
      <c r="K28" s="30">
        <v>9558000</v>
      </c>
      <c r="L28" s="30">
        <v>0</v>
      </c>
      <c r="M28" s="30">
        <v>0</v>
      </c>
      <c r="N28" s="30">
        <v>0</v>
      </c>
      <c r="O28" s="31">
        <f t="shared" si="3"/>
        <v>224822000</v>
      </c>
    </row>
    <row r="29" spans="2:15" ht="21" customHeight="1">
      <c r="B29" s="27" t="s">
        <v>60</v>
      </c>
      <c r="C29" s="26" t="s">
        <v>1</v>
      </c>
      <c r="E29" s="29" t="s">
        <v>103</v>
      </c>
      <c r="F29" s="30">
        <v>187344000</v>
      </c>
      <c r="G29" s="30">
        <v>24723000</v>
      </c>
      <c r="H29" s="30">
        <v>41802000</v>
      </c>
      <c r="I29" s="30">
        <v>0</v>
      </c>
      <c r="J29" s="30">
        <v>7197000</v>
      </c>
      <c r="K29" s="30">
        <v>8496000</v>
      </c>
      <c r="L29" s="30">
        <v>0</v>
      </c>
      <c r="M29" s="30">
        <v>0</v>
      </c>
      <c r="N29" s="30">
        <v>0</v>
      </c>
      <c r="O29" s="31">
        <f t="shared" si="3"/>
        <v>269562000</v>
      </c>
    </row>
    <row r="30" spans="2:15" ht="21" customHeight="1">
      <c r="B30" s="27" t="s">
        <v>61</v>
      </c>
      <c r="C30" s="26" t="s">
        <v>1</v>
      </c>
      <c r="E30" s="29" t="s">
        <v>104</v>
      </c>
      <c r="F30" s="30">
        <v>1281256000</v>
      </c>
      <c r="G30" s="30">
        <v>288090000</v>
      </c>
      <c r="H30" s="30">
        <v>170492000</v>
      </c>
      <c r="I30" s="30">
        <v>0</v>
      </c>
      <c r="J30" s="30">
        <v>49677000</v>
      </c>
      <c r="K30" s="30">
        <v>926000000</v>
      </c>
      <c r="L30" s="30">
        <v>24855000</v>
      </c>
      <c r="M30" s="30">
        <v>122651000</v>
      </c>
      <c r="N30" s="30">
        <v>0</v>
      </c>
      <c r="O30" s="31">
        <f t="shared" si="3"/>
        <v>2863021000</v>
      </c>
    </row>
    <row r="31" spans="2:15" ht="21" customHeight="1">
      <c r="B31" s="27" t="s">
        <v>62</v>
      </c>
      <c r="C31" s="26" t="s">
        <v>1</v>
      </c>
      <c r="E31" s="29" t="s">
        <v>105</v>
      </c>
      <c r="F31" s="30">
        <v>96287000</v>
      </c>
      <c r="G31" s="30">
        <v>15962000</v>
      </c>
      <c r="H31" s="30">
        <v>96652000</v>
      </c>
      <c r="I31" s="30">
        <v>0</v>
      </c>
      <c r="J31" s="30">
        <v>36387000</v>
      </c>
      <c r="K31" s="30">
        <v>238950000</v>
      </c>
      <c r="L31" s="30">
        <v>0</v>
      </c>
      <c r="M31" s="30">
        <v>0</v>
      </c>
      <c r="N31" s="30">
        <v>0</v>
      </c>
      <c r="O31" s="31">
        <f t="shared" si="3"/>
        <v>484238000</v>
      </c>
    </row>
    <row r="32" spans="2:15" ht="21" customHeight="1">
      <c r="B32" s="27" t="s">
        <v>63</v>
      </c>
      <c r="C32" s="26" t="s">
        <v>1</v>
      </c>
      <c r="E32" s="29" t="s">
        <v>106</v>
      </c>
      <c r="F32" s="30">
        <v>24875000</v>
      </c>
      <c r="G32" s="30">
        <v>4291000</v>
      </c>
      <c r="H32" s="30">
        <v>11445000</v>
      </c>
      <c r="I32" s="30">
        <v>0</v>
      </c>
      <c r="J32" s="30">
        <v>423000</v>
      </c>
      <c r="K32" s="30">
        <v>98766000</v>
      </c>
      <c r="L32" s="30">
        <v>0</v>
      </c>
      <c r="M32" s="30">
        <v>0</v>
      </c>
      <c r="N32" s="30">
        <v>0</v>
      </c>
      <c r="O32" s="31">
        <f t="shared" si="3"/>
        <v>139800000</v>
      </c>
    </row>
    <row r="33" spans="2:15" ht="21" customHeight="1">
      <c r="B33" s="27" t="s">
        <v>64</v>
      </c>
      <c r="C33" s="26" t="s">
        <v>1</v>
      </c>
      <c r="E33" s="29" t="s">
        <v>107</v>
      </c>
      <c r="F33" s="30">
        <v>7227000</v>
      </c>
      <c r="G33" s="30">
        <v>694000</v>
      </c>
      <c r="H33" s="30">
        <v>2860000</v>
      </c>
      <c r="I33" s="30">
        <v>0</v>
      </c>
      <c r="J33" s="30">
        <v>566000</v>
      </c>
      <c r="K33" s="30">
        <v>1000000</v>
      </c>
      <c r="L33" s="30">
        <v>0</v>
      </c>
      <c r="M33" s="30">
        <v>0</v>
      </c>
      <c r="N33" s="30">
        <v>0</v>
      </c>
      <c r="O33" s="31">
        <f t="shared" si="3"/>
        <v>12347000</v>
      </c>
    </row>
    <row r="34" spans="2:15" ht="21" customHeight="1">
      <c r="B34" s="27" t="s">
        <v>65</v>
      </c>
      <c r="C34" s="26" t="s">
        <v>1</v>
      </c>
      <c r="E34" s="29" t="s">
        <v>108</v>
      </c>
      <c r="F34" s="30">
        <v>188997000</v>
      </c>
      <c r="G34" s="30">
        <v>40267000</v>
      </c>
      <c r="H34" s="30">
        <v>50093000</v>
      </c>
      <c r="I34" s="30">
        <v>0</v>
      </c>
      <c r="J34" s="30">
        <v>1877000</v>
      </c>
      <c r="K34" s="30">
        <v>24500000</v>
      </c>
      <c r="L34" s="30">
        <v>0</v>
      </c>
      <c r="M34" s="30">
        <v>0</v>
      </c>
      <c r="N34" s="30">
        <v>0</v>
      </c>
      <c r="O34" s="31">
        <f t="shared" si="3"/>
        <v>305734000</v>
      </c>
    </row>
    <row r="35" spans="2:15" ht="21" customHeight="1">
      <c r="B35" s="27" t="s">
        <v>66</v>
      </c>
      <c r="C35" s="26" t="s">
        <v>1</v>
      </c>
      <c r="E35" s="29" t="s">
        <v>109</v>
      </c>
      <c r="F35" s="30">
        <v>24584000</v>
      </c>
      <c r="G35" s="30">
        <v>3308000</v>
      </c>
      <c r="H35" s="30">
        <v>27249000</v>
      </c>
      <c r="I35" s="30">
        <v>0</v>
      </c>
      <c r="J35" s="30">
        <v>1152000</v>
      </c>
      <c r="K35" s="30">
        <v>5864000</v>
      </c>
      <c r="L35" s="30">
        <v>0</v>
      </c>
      <c r="M35" s="30">
        <v>0</v>
      </c>
      <c r="N35" s="30">
        <v>0</v>
      </c>
      <c r="O35" s="31">
        <f t="shared" si="3"/>
        <v>62157000</v>
      </c>
    </row>
    <row r="36" spans="2:15" ht="21" customHeight="1">
      <c r="B36" s="27" t="s">
        <v>67</v>
      </c>
      <c r="C36" s="26" t="s">
        <v>1</v>
      </c>
      <c r="E36" s="29" t="s">
        <v>110</v>
      </c>
      <c r="F36" s="30">
        <v>1871000</v>
      </c>
      <c r="G36" s="30">
        <v>237000</v>
      </c>
      <c r="H36" s="30">
        <v>1843000</v>
      </c>
      <c r="I36" s="30">
        <v>0</v>
      </c>
      <c r="J36" s="30">
        <v>134000</v>
      </c>
      <c r="K36" s="30">
        <v>3377000</v>
      </c>
      <c r="L36" s="30">
        <v>6500000</v>
      </c>
      <c r="M36" s="30">
        <v>0</v>
      </c>
      <c r="N36" s="30">
        <v>0</v>
      </c>
      <c r="O36" s="31">
        <f t="shared" si="3"/>
        <v>13962000</v>
      </c>
    </row>
    <row r="37" spans="2:15" ht="21" customHeight="1">
      <c r="B37" s="27" t="s">
        <v>68</v>
      </c>
      <c r="C37" s="26" t="s">
        <v>1</v>
      </c>
      <c r="E37" s="29" t="s">
        <v>111</v>
      </c>
      <c r="F37" s="30">
        <v>53732000</v>
      </c>
      <c r="G37" s="30">
        <v>6987000</v>
      </c>
      <c r="H37" s="30">
        <v>25932000</v>
      </c>
      <c r="I37" s="30">
        <v>0</v>
      </c>
      <c r="J37" s="30">
        <v>24964000</v>
      </c>
      <c r="K37" s="30">
        <v>50976000</v>
      </c>
      <c r="L37" s="30">
        <v>4165000</v>
      </c>
      <c r="M37" s="30">
        <v>0</v>
      </c>
      <c r="N37" s="30">
        <v>0</v>
      </c>
      <c r="O37" s="31">
        <f t="shared" si="3"/>
        <v>166756000</v>
      </c>
    </row>
    <row r="38" spans="2:15" ht="21" customHeight="1">
      <c r="B38" s="27" t="s">
        <v>69</v>
      </c>
      <c r="C38" s="26" t="s">
        <v>1</v>
      </c>
      <c r="E38" s="29" t="s">
        <v>112</v>
      </c>
      <c r="F38" s="30">
        <v>34683000</v>
      </c>
      <c r="G38" s="30">
        <v>4315000</v>
      </c>
      <c r="H38" s="30">
        <v>14254000</v>
      </c>
      <c r="I38" s="30">
        <v>0</v>
      </c>
      <c r="J38" s="30">
        <v>1045000</v>
      </c>
      <c r="K38" s="30">
        <v>3080000</v>
      </c>
      <c r="L38" s="30">
        <v>0</v>
      </c>
      <c r="M38" s="30">
        <v>0</v>
      </c>
      <c r="N38" s="30">
        <v>0</v>
      </c>
      <c r="O38" s="31">
        <f t="shared" si="3"/>
        <v>57377000</v>
      </c>
    </row>
    <row r="39" spans="2:15" ht="21" customHeight="1">
      <c r="B39" s="27" t="s">
        <v>70</v>
      </c>
      <c r="C39" s="26" t="s">
        <v>1</v>
      </c>
      <c r="E39" s="29" t="s">
        <v>113</v>
      </c>
      <c r="F39" s="30">
        <v>99891000</v>
      </c>
      <c r="G39" s="30">
        <v>9407000</v>
      </c>
      <c r="H39" s="30">
        <v>45826000</v>
      </c>
      <c r="I39" s="30">
        <v>0</v>
      </c>
      <c r="J39" s="30">
        <v>838582000</v>
      </c>
      <c r="K39" s="30">
        <v>13275000</v>
      </c>
      <c r="L39" s="30">
        <v>20000000</v>
      </c>
      <c r="M39" s="30">
        <v>209917000</v>
      </c>
      <c r="N39" s="30">
        <v>0</v>
      </c>
      <c r="O39" s="31">
        <f t="shared" si="3"/>
        <v>1236898000</v>
      </c>
    </row>
    <row r="40" spans="2:15" ht="21" customHeight="1">
      <c r="B40" s="27" t="s">
        <v>71</v>
      </c>
      <c r="C40" s="26" t="s">
        <v>1</v>
      </c>
      <c r="E40" s="29" t="s">
        <v>114</v>
      </c>
      <c r="F40" s="30">
        <v>23970000</v>
      </c>
      <c r="G40" s="30">
        <v>2901000</v>
      </c>
      <c r="H40" s="30">
        <v>14931000</v>
      </c>
      <c r="I40" s="30">
        <v>0</v>
      </c>
      <c r="J40" s="30">
        <v>114008000</v>
      </c>
      <c r="K40" s="30">
        <v>2600000</v>
      </c>
      <c r="L40" s="30">
        <v>21200000</v>
      </c>
      <c r="M40" s="30">
        <v>0</v>
      </c>
      <c r="N40" s="30">
        <v>0</v>
      </c>
      <c r="O40" s="31">
        <f t="shared" si="3"/>
        <v>179610000</v>
      </c>
    </row>
    <row r="41" spans="2:15" ht="21" customHeight="1">
      <c r="B41" s="27" t="s">
        <v>72</v>
      </c>
      <c r="C41" s="26" t="s">
        <v>1</v>
      </c>
      <c r="E41" s="29" t="s">
        <v>115</v>
      </c>
      <c r="F41" s="30">
        <v>10412000</v>
      </c>
      <c r="G41" s="30">
        <v>1770000</v>
      </c>
      <c r="H41" s="30">
        <v>14477000</v>
      </c>
      <c r="I41" s="30">
        <v>0</v>
      </c>
      <c r="J41" s="30">
        <v>518000</v>
      </c>
      <c r="K41" s="30">
        <v>45218000</v>
      </c>
      <c r="L41" s="30">
        <v>13208000</v>
      </c>
      <c r="M41" s="30">
        <v>0</v>
      </c>
      <c r="N41" s="30">
        <v>0</v>
      </c>
      <c r="O41" s="31">
        <f t="shared" si="3"/>
        <v>85603000</v>
      </c>
    </row>
    <row r="42" spans="2:15" ht="21" customHeight="1">
      <c r="B42" s="27" t="s">
        <v>73</v>
      </c>
      <c r="C42" s="26" t="s">
        <v>1</v>
      </c>
      <c r="E42" s="29" t="s">
        <v>116</v>
      </c>
      <c r="F42" s="30">
        <v>19247000</v>
      </c>
      <c r="G42" s="30">
        <v>2410000</v>
      </c>
      <c r="H42" s="30">
        <v>6380000</v>
      </c>
      <c r="I42" s="30">
        <v>0</v>
      </c>
      <c r="J42" s="30">
        <v>1195000</v>
      </c>
      <c r="K42" s="30">
        <v>1572000</v>
      </c>
      <c r="L42" s="30">
        <v>0</v>
      </c>
      <c r="M42" s="30">
        <v>0</v>
      </c>
      <c r="N42" s="30">
        <v>0</v>
      </c>
      <c r="O42" s="31">
        <f t="shared" si="3"/>
        <v>30804000</v>
      </c>
    </row>
    <row r="43" spans="2:15" ht="21" customHeight="1">
      <c r="B43" s="27" t="s">
        <v>74</v>
      </c>
      <c r="C43" s="26" t="s">
        <v>1</v>
      </c>
      <c r="E43" s="29" t="s">
        <v>117</v>
      </c>
      <c r="F43" s="30">
        <v>150651000</v>
      </c>
      <c r="G43" s="30">
        <v>29199000</v>
      </c>
      <c r="H43" s="30">
        <v>19822000</v>
      </c>
      <c r="I43" s="30">
        <v>0</v>
      </c>
      <c r="J43" s="30">
        <v>8077000</v>
      </c>
      <c r="K43" s="30">
        <v>235108000</v>
      </c>
      <c r="L43" s="30">
        <v>0</v>
      </c>
      <c r="M43" s="30">
        <v>0</v>
      </c>
      <c r="N43" s="30">
        <v>0</v>
      </c>
      <c r="O43" s="31">
        <f t="shared" si="3"/>
        <v>442857000</v>
      </c>
    </row>
    <row r="44" spans="2:15" ht="21" customHeight="1">
      <c r="B44" s="27" t="s">
        <v>75</v>
      </c>
      <c r="C44" s="26" t="s">
        <v>1</v>
      </c>
      <c r="E44" s="29" t="s">
        <v>118</v>
      </c>
      <c r="F44" s="30">
        <v>23997000</v>
      </c>
      <c r="G44" s="30">
        <v>2682000</v>
      </c>
      <c r="H44" s="30">
        <v>313740000</v>
      </c>
      <c r="I44" s="30">
        <v>0</v>
      </c>
      <c r="J44" s="30">
        <v>1847000</v>
      </c>
      <c r="K44" s="30">
        <v>635713000</v>
      </c>
      <c r="L44" s="30">
        <v>0</v>
      </c>
      <c r="M44" s="30">
        <v>0</v>
      </c>
      <c r="N44" s="30">
        <v>0</v>
      </c>
      <c r="O44" s="31">
        <f t="shared" si="3"/>
        <v>977979000</v>
      </c>
    </row>
    <row r="45" spans="2:15" ht="21" customHeight="1">
      <c r="B45" s="27" t="s">
        <v>76</v>
      </c>
      <c r="C45" s="26" t="s">
        <v>1</v>
      </c>
      <c r="E45" s="29" t="s">
        <v>119</v>
      </c>
      <c r="F45" s="30">
        <v>17733000</v>
      </c>
      <c r="G45" s="30">
        <v>2036000</v>
      </c>
      <c r="H45" s="30">
        <v>6984000</v>
      </c>
      <c r="I45" s="30">
        <v>0</v>
      </c>
      <c r="J45" s="30">
        <v>1850000</v>
      </c>
      <c r="K45" s="30">
        <v>4500000</v>
      </c>
      <c r="L45" s="30">
        <v>0</v>
      </c>
      <c r="M45" s="30">
        <v>0</v>
      </c>
      <c r="N45" s="30">
        <v>0</v>
      </c>
      <c r="O45" s="31">
        <f t="shared" si="3"/>
        <v>33103000</v>
      </c>
    </row>
    <row r="46" spans="2:15" ht="21" customHeight="1">
      <c r="B46" s="27" t="s">
        <v>77</v>
      </c>
      <c r="C46" s="26" t="s">
        <v>1</v>
      </c>
      <c r="E46" s="29" t="s">
        <v>120</v>
      </c>
      <c r="F46" s="30">
        <v>4997000</v>
      </c>
      <c r="G46" s="30">
        <v>999000</v>
      </c>
      <c r="H46" s="30">
        <v>4275000</v>
      </c>
      <c r="I46" s="30">
        <v>0</v>
      </c>
      <c r="J46" s="30">
        <v>4000</v>
      </c>
      <c r="K46" s="30">
        <v>6223000</v>
      </c>
      <c r="L46" s="30">
        <v>0</v>
      </c>
      <c r="M46" s="30">
        <v>0</v>
      </c>
      <c r="N46" s="30">
        <v>0</v>
      </c>
      <c r="O46" s="31">
        <f t="shared" si="3"/>
        <v>16498000</v>
      </c>
    </row>
    <row r="47" spans="2:15" ht="21" customHeight="1">
      <c r="B47" s="27" t="s">
        <v>78</v>
      </c>
      <c r="C47" s="26" t="s">
        <v>1</v>
      </c>
      <c r="E47" s="29" t="s">
        <v>121</v>
      </c>
      <c r="F47" s="30">
        <v>11518000</v>
      </c>
      <c r="G47" s="30">
        <v>1772000</v>
      </c>
      <c r="H47" s="30">
        <v>18227000</v>
      </c>
      <c r="I47" s="30">
        <v>0</v>
      </c>
      <c r="J47" s="30">
        <v>213519000</v>
      </c>
      <c r="K47" s="30">
        <v>2655000</v>
      </c>
      <c r="L47" s="30">
        <v>0</v>
      </c>
      <c r="M47" s="30">
        <v>0</v>
      </c>
      <c r="N47" s="30">
        <v>0</v>
      </c>
      <c r="O47" s="31">
        <f t="shared" si="3"/>
        <v>247691000</v>
      </c>
    </row>
    <row r="48" spans="2:15" ht="21" customHeight="1">
      <c r="B48" s="27" t="s">
        <v>79</v>
      </c>
      <c r="C48" s="26" t="s">
        <v>1</v>
      </c>
      <c r="E48" s="29" t="s">
        <v>122</v>
      </c>
      <c r="F48" s="30">
        <v>1308765000</v>
      </c>
      <c r="G48" s="30">
        <v>279323000</v>
      </c>
      <c r="H48" s="30">
        <v>1258715000</v>
      </c>
      <c r="I48" s="30">
        <v>0</v>
      </c>
      <c r="J48" s="30">
        <v>16823000</v>
      </c>
      <c r="K48" s="30">
        <v>9505449000</v>
      </c>
      <c r="L48" s="30">
        <v>0</v>
      </c>
      <c r="M48" s="30">
        <v>0</v>
      </c>
      <c r="N48" s="30">
        <v>0</v>
      </c>
      <c r="O48" s="31">
        <f t="shared" si="3"/>
        <v>12369075000</v>
      </c>
    </row>
    <row r="49" spans="2:15" ht="21" customHeight="1">
      <c r="B49" s="27" t="s">
        <v>80</v>
      </c>
      <c r="C49" s="26" t="s">
        <v>1</v>
      </c>
      <c r="E49" s="29" t="s">
        <v>123</v>
      </c>
      <c r="F49" s="30">
        <v>9325000</v>
      </c>
      <c r="G49" s="30">
        <v>1292000</v>
      </c>
      <c r="H49" s="30">
        <v>5462000</v>
      </c>
      <c r="I49" s="30">
        <v>0</v>
      </c>
      <c r="J49" s="30">
        <v>323000</v>
      </c>
      <c r="K49" s="30">
        <v>13806000</v>
      </c>
      <c r="L49" s="30">
        <v>0</v>
      </c>
      <c r="M49" s="30">
        <v>0</v>
      </c>
      <c r="N49" s="30">
        <v>0</v>
      </c>
      <c r="O49" s="31">
        <f t="shared" si="3"/>
        <v>30208000</v>
      </c>
    </row>
    <row r="50" spans="2:15" ht="21" customHeight="1">
      <c r="B50" s="27" t="s">
        <v>81</v>
      </c>
      <c r="C50" s="26" t="s">
        <v>1</v>
      </c>
      <c r="E50" s="29" t="s">
        <v>124</v>
      </c>
      <c r="F50" s="30">
        <v>1485000</v>
      </c>
      <c r="G50" s="30">
        <v>200000</v>
      </c>
      <c r="H50" s="30">
        <v>3672000</v>
      </c>
      <c r="I50" s="30">
        <v>0</v>
      </c>
      <c r="J50" s="30">
        <v>26000</v>
      </c>
      <c r="K50" s="30">
        <v>14027000</v>
      </c>
      <c r="L50" s="30">
        <v>89125000</v>
      </c>
      <c r="M50" s="30">
        <v>0</v>
      </c>
      <c r="N50" s="30">
        <v>0</v>
      </c>
      <c r="O50" s="31">
        <f t="shared" si="3"/>
        <v>108535000</v>
      </c>
    </row>
    <row r="51" spans="2:15" ht="21" customHeight="1">
      <c r="B51" s="27" t="s">
        <v>82</v>
      </c>
      <c r="C51" s="26" t="s">
        <v>1</v>
      </c>
      <c r="E51" s="29" t="s">
        <v>125</v>
      </c>
      <c r="F51" s="30">
        <v>1318000</v>
      </c>
      <c r="G51" s="30">
        <v>199000</v>
      </c>
      <c r="H51" s="30">
        <v>4534000</v>
      </c>
      <c r="I51" s="30">
        <v>0</v>
      </c>
      <c r="J51" s="30">
        <v>25000</v>
      </c>
      <c r="K51" s="30">
        <v>13724000</v>
      </c>
      <c r="L51" s="30">
        <v>87556000</v>
      </c>
      <c r="M51" s="30">
        <v>0</v>
      </c>
      <c r="N51" s="30">
        <v>0</v>
      </c>
      <c r="O51" s="31">
        <f t="shared" si="3"/>
        <v>107356000</v>
      </c>
    </row>
    <row r="52" spans="2:15" ht="21" customHeight="1">
      <c r="B52" s="27" t="s">
        <v>83</v>
      </c>
      <c r="C52" s="26" t="s">
        <v>1</v>
      </c>
      <c r="E52" s="29" t="s">
        <v>126</v>
      </c>
      <c r="F52" s="30">
        <v>1428000</v>
      </c>
      <c r="G52" s="30">
        <v>197000</v>
      </c>
      <c r="H52" s="30">
        <v>3776000</v>
      </c>
      <c r="I52" s="30">
        <v>0</v>
      </c>
      <c r="J52" s="30">
        <v>26000</v>
      </c>
      <c r="K52" s="30">
        <v>5475000</v>
      </c>
      <c r="L52" s="30">
        <v>65398000</v>
      </c>
      <c r="M52" s="30">
        <v>0</v>
      </c>
      <c r="N52" s="30">
        <v>0</v>
      </c>
      <c r="O52" s="31">
        <f t="shared" si="3"/>
        <v>76300000</v>
      </c>
    </row>
    <row r="53" spans="2:15" ht="21" customHeight="1">
      <c r="B53" s="27" t="s">
        <v>84</v>
      </c>
      <c r="C53" s="26" t="s">
        <v>1</v>
      </c>
      <c r="E53" s="29" t="s">
        <v>127</v>
      </c>
      <c r="F53" s="30">
        <v>1341988000</v>
      </c>
      <c r="G53" s="30">
        <v>250198000</v>
      </c>
      <c r="H53" s="30">
        <v>243292000</v>
      </c>
      <c r="I53" s="30">
        <v>0</v>
      </c>
      <c r="J53" s="30">
        <v>23505000</v>
      </c>
      <c r="K53" s="30">
        <v>9017767000</v>
      </c>
      <c r="L53" s="30">
        <v>31485000</v>
      </c>
      <c r="M53" s="30">
        <v>0</v>
      </c>
      <c r="N53" s="30">
        <v>0</v>
      </c>
      <c r="O53" s="31">
        <f t="shared" si="3"/>
        <v>10908235000</v>
      </c>
    </row>
    <row r="54" spans="2:15" ht="21" customHeight="1">
      <c r="B54" s="27" t="s">
        <v>85</v>
      </c>
      <c r="C54" s="26" t="s">
        <v>1</v>
      </c>
      <c r="E54" s="29" t="s">
        <v>128</v>
      </c>
      <c r="F54" s="30">
        <v>1658000</v>
      </c>
      <c r="G54" s="30">
        <v>342000</v>
      </c>
      <c r="H54" s="30">
        <v>1729000</v>
      </c>
      <c r="I54" s="30">
        <v>0</v>
      </c>
      <c r="J54" s="30">
        <v>0</v>
      </c>
      <c r="K54" s="30">
        <v>1400000</v>
      </c>
      <c r="L54" s="30">
        <v>0</v>
      </c>
      <c r="M54" s="30">
        <v>0</v>
      </c>
      <c r="N54" s="30">
        <v>0</v>
      </c>
      <c r="O54" s="31">
        <f t="shared" si="3"/>
        <v>5129000</v>
      </c>
    </row>
    <row r="55" spans="2:15" ht="21" customHeight="1">
      <c r="B55" s="27" t="s">
        <v>86</v>
      </c>
      <c r="C55" s="26" t="s">
        <v>1</v>
      </c>
      <c r="E55" s="29" t="s">
        <v>129</v>
      </c>
      <c r="F55" s="30">
        <v>38659000</v>
      </c>
      <c r="G55" s="30">
        <v>6872000</v>
      </c>
      <c r="H55" s="30">
        <v>50729000</v>
      </c>
      <c r="I55" s="30">
        <v>0</v>
      </c>
      <c r="J55" s="30">
        <v>1104000</v>
      </c>
      <c r="K55" s="30">
        <v>20000000</v>
      </c>
      <c r="L55" s="30">
        <v>0</v>
      </c>
      <c r="M55" s="30">
        <v>0</v>
      </c>
      <c r="N55" s="30">
        <v>0</v>
      </c>
      <c r="O55" s="31">
        <f t="shared" si="3"/>
        <v>117364000</v>
      </c>
    </row>
    <row r="56" spans="2:15" ht="21" customHeight="1">
      <c r="B56" s="27" t="s">
        <v>87</v>
      </c>
      <c r="C56" s="26" t="s">
        <v>1</v>
      </c>
      <c r="E56" s="29" t="s">
        <v>130</v>
      </c>
      <c r="F56" s="30">
        <v>9753000</v>
      </c>
      <c r="G56" s="30">
        <v>1295000</v>
      </c>
      <c r="H56" s="30">
        <v>6546000</v>
      </c>
      <c r="I56" s="30">
        <v>0</v>
      </c>
      <c r="J56" s="30">
        <v>144000</v>
      </c>
      <c r="K56" s="30">
        <v>1550000</v>
      </c>
      <c r="L56" s="30">
        <v>0</v>
      </c>
      <c r="M56" s="30">
        <v>0</v>
      </c>
      <c r="N56" s="30">
        <v>0</v>
      </c>
      <c r="O56" s="31">
        <f t="shared" si="3"/>
        <v>19288000</v>
      </c>
    </row>
    <row r="57" spans="2:15" ht="21" customHeight="1">
      <c r="B57" s="27" t="s">
        <v>88</v>
      </c>
      <c r="C57" s="26" t="s">
        <v>1</v>
      </c>
      <c r="E57" s="29" t="s">
        <v>131</v>
      </c>
      <c r="F57" s="30">
        <v>931000</v>
      </c>
      <c r="G57" s="30">
        <v>83000</v>
      </c>
      <c r="H57" s="30">
        <v>4368000</v>
      </c>
      <c r="I57" s="30">
        <v>0</v>
      </c>
      <c r="J57" s="30">
        <v>575000</v>
      </c>
      <c r="K57" s="30">
        <v>0</v>
      </c>
      <c r="L57" s="30">
        <v>0</v>
      </c>
      <c r="M57" s="30">
        <v>0</v>
      </c>
      <c r="N57" s="30">
        <v>0</v>
      </c>
      <c r="O57" s="31">
        <f t="shared" si="3"/>
        <v>5957000</v>
      </c>
    </row>
    <row r="58" spans="2:15" ht="21" customHeight="1">
      <c r="B58" s="27" t="s">
        <v>89</v>
      </c>
      <c r="C58" s="26" t="s">
        <v>1</v>
      </c>
      <c r="E58" s="29" t="s">
        <v>132</v>
      </c>
      <c r="F58" s="30">
        <v>11916000</v>
      </c>
      <c r="G58" s="30">
        <v>2682000</v>
      </c>
      <c r="H58" s="30">
        <v>7000000</v>
      </c>
      <c r="I58" s="30">
        <v>0</v>
      </c>
      <c r="J58" s="30">
        <v>0</v>
      </c>
      <c r="K58" s="30">
        <v>12000000</v>
      </c>
      <c r="L58" s="30">
        <v>8000000</v>
      </c>
      <c r="M58" s="30">
        <v>0</v>
      </c>
      <c r="N58" s="30">
        <v>0</v>
      </c>
      <c r="O58" s="31">
        <f t="shared" si="3"/>
        <v>41598000</v>
      </c>
    </row>
    <row r="59" spans="2:15" s="28" customFormat="1" ht="21" customHeight="1" hidden="1">
      <c r="B59" s="27" t="s">
        <v>1</v>
      </c>
      <c r="E59" s="32" t="s">
        <v>133</v>
      </c>
      <c r="F59" s="33">
        <v>147705672600</v>
      </c>
      <c r="G59" s="33">
        <v>24895327400</v>
      </c>
      <c r="H59" s="33">
        <v>46865808000</v>
      </c>
      <c r="I59" s="33">
        <v>56000000000</v>
      </c>
      <c r="J59" s="33">
        <v>253453419000</v>
      </c>
      <c r="K59" s="33">
        <v>51788860000</v>
      </c>
      <c r="L59" s="33">
        <v>34747254000</v>
      </c>
      <c r="M59" s="33">
        <v>12938516000</v>
      </c>
      <c r="N59" s="33">
        <v>5116728000</v>
      </c>
      <c r="O59" s="34" t="s">
        <v>1</v>
      </c>
    </row>
    <row r="60" spans="1:15" s="28" customFormat="1" ht="12" customHeight="1">
      <c r="A60" s="35" t="s">
        <v>37</v>
      </c>
      <c r="E60" s="36" t="s">
        <v>1</v>
      </c>
      <c r="F60" s="37" t="s">
        <v>1</v>
      </c>
      <c r="G60" s="37" t="s">
        <v>1</v>
      </c>
      <c r="H60" s="37" t="s">
        <v>1</v>
      </c>
      <c r="I60" s="37" t="s">
        <v>1</v>
      </c>
      <c r="J60" s="37" t="s">
        <v>1</v>
      </c>
      <c r="K60" s="37" t="s">
        <v>1</v>
      </c>
      <c r="L60" s="37" t="s">
        <v>1</v>
      </c>
      <c r="M60" s="37" t="s">
        <v>1</v>
      </c>
      <c r="N60" s="37" t="s">
        <v>1</v>
      </c>
      <c r="O60" s="38" t="s">
        <v>1</v>
      </c>
    </row>
    <row r="61" spans="1:15" s="28" customFormat="1" ht="27" customHeight="1">
      <c r="A61" s="35" t="s">
        <v>1</v>
      </c>
      <c r="B61" s="39" t="s">
        <v>38</v>
      </c>
      <c r="E61" s="40" t="s">
        <v>39</v>
      </c>
      <c r="F61" s="41">
        <v>6148764000</v>
      </c>
      <c r="G61" s="41">
        <v>1151326000</v>
      </c>
      <c r="H61" s="41">
        <v>3943483000</v>
      </c>
      <c r="I61" s="41">
        <v>0</v>
      </c>
      <c r="J61" s="41">
        <v>4676004000</v>
      </c>
      <c r="K61" s="41">
        <v>22740316000</v>
      </c>
      <c r="L61" s="41">
        <v>1658315000</v>
      </c>
      <c r="M61" s="41">
        <v>5029753000</v>
      </c>
      <c r="N61" s="41">
        <v>0</v>
      </c>
      <c r="O61" s="42">
        <f>SUM(F61:N61)</f>
        <v>45347961000</v>
      </c>
    </row>
    <row r="62" spans="1:15" s="28" customFormat="1" ht="27" customHeight="1">
      <c r="A62" s="35" t="s">
        <v>1</v>
      </c>
      <c r="B62" s="39" t="s">
        <v>40</v>
      </c>
      <c r="E62" s="40" t="s">
        <v>134</v>
      </c>
      <c r="F62" s="41">
        <v>13763125000</v>
      </c>
      <c r="G62" s="41">
        <v>2078490000</v>
      </c>
      <c r="H62" s="41">
        <v>2963069000</v>
      </c>
      <c r="I62" s="41">
        <v>0</v>
      </c>
      <c r="J62" s="41">
        <v>524126000</v>
      </c>
      <c r="K62" s="41">
        <v>4261886000</v>
      </c>
      <c r="L62" s="41">
        <v>0</v>
      </c>
      <c r="M62" s="41">
        <v>0</v>
      </c>
      <c r="N62" s="41">
        <v>0</v>
      </c>
      <c r="O62" s="42">
        <f>SUM(F62:N62)</f>
        <v>23590696000</v>
      </c>
    </row>
    <row r="63" spans="1:15" s="28" customFormat="1" ht="27" customHeight="1">
      <c r="A63" s="35" t="s">
        <v>37</v>
      </c>
      <c r="B63" s="39" t="s">
        <v>1</v>
      </c>
      <c r="E63" s="40" t="s">
        <v>41</v>
      </c>
      <c r="F63" s="41">
        <f aca="true" t="shared" si="4" ref="F63:O63">F62+F61</f>
        <v>19911889000</v>
      </c>
      <c r="G63" s="41">
        <f t="shared" si="4"/>
        <v>3229816000</v>
      </c>
      <c r="H63" s="41">
        <f t="shared" si="4"/>
        <v>6906552000</v>
      </c>
      <c r="I63" s="41">
        <f t="shared" si="4"/>
        <v>0</v>
      </c>
      <c r="J63" s="41">
        <f t="shared" si="4"/>
        <v>5200130000</v>
      </c>
      <c r="K63" s="41">
        <f t="shared" si="4"/>
        <v>27002202000</v>
      </c>
      <c r="L63" s="41">
        <f t="shared" si="4"/>
        <v>1658315000</v>
      </c>
      <c r="M63" s="41">
        <f t="shared" si="4"/>
        <v>5029753000</v>
      </c>
      <c r="N63" s="41">
        <f t="shared" si="4"/>
        <v>0</v>
      </c>
      <c r="O63" s="41">
        <f t="shared" si="4"/>
        <v>68938657000</v>
      </c>
    </row>
    <row r="64" ht="12.75">
      <c r="O64" s="19" t="s">
        <v>1</v>
      </c>
    </row>
  </sheetData>
  <sheetProtection/>
  <mergeCells count="14">
    <mergeCell ref="L13:L14"/>
    <mergeCell ref="H13:H14"/>
    <mergeCell ref="I13:I14"/>
    <mergeCell ref="J13:J14"/>
    <mergeCell ref="E9:O9"/>
    <mergeCell ref="E10:O10"/>
    <mergeCell ref="E11:O11"/>
    <mergeCell ref="K13:K14"/>
    <mergeCell ref="M13:M14"/>
    <mergeCell ref="N13:N14"/>
    <mergeCell ref="O13:O14"/>
    <mergeCell ref="E13:E14"/>
    <mergeCell ref="F13:F14"/>
    <mergeCell ref="G13:G14"/>
  </mergeCells>
  <printOptions horizontalCentered="1" verticalCentered="1"/>
  <pageMargins left="0.35433070866141736" right="0.35433070866141736" top="0.3937007874015748" bottom="0.3937007874015748" header="0.2755905511811024" footer="0.2755905511811024"/>
  <pageSetup firstPageNumber="1" useFirstPageNumber="1"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="75" zoomScaleNormal="75" workbookViewId="0" topLeftCell="E9">
      <selection activeCell="E39" sqref="E39"/>
    </sheetView>
  </sheetViews>
  <sheetFormatPr defaultColWidth="9.00390625" defaultRowHeight="12.75"/>
  <cols>
    <col min="1" max="3" width="9.125" style="13" hidden="1" customWidth="1"/>
    <col min="4" max="4" width="14.75390625" style="13" hidden="1" customWidth="1"/>
    <col min="5" max="5" width="70.75390625" style="13" bestFit="1" customWidth="1"/>
    <col min="6" max="6" width="21.00390625" style="13" customWidth="1"/>
    <col min="7" max="8" width="18.75390625" style="13" bestFit="1" customWidth="1"/>
    <col min="9" max="9" width="17.75390625" style="13" bestFit="1" customWidth="1"/>
    <col min="10" max="10" width="18.75390625" style="13" bestFit="1" customWidth="1"/>
    <col min="11" max="11" width="21.125" style="13" customWidth="1"/>
    <col min="12" max="13" width="18.75390625" style="13" bestFit="1" customWidth="1"/>
    <col min="14" max="14" width="17.75390625" style="13" bestFit="1" customWidth="1"/>
    <col min="15" max="15" width="20.75390625" style="13" bestFit="1" customWidth="1"/>
    <col min="16" max="16384" width="9.125" style="13" customWidth="1"/>
  </cols>
  <sheetData>
    <row r="1" spans="1:15" ht="12.75" hidden="1">
      <c r="A1" s="1" t="s">
        <v>0</v>
      </c>
      <c r="B1" s="2" t="s">
        <v>42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6" t="s">
        <v>5</v>
      </c>
    </row>
    <row r="2" spans="1:15" ht="12.75" hidden="1">
      <c r="A2" s="7" t="s">
        <v>6</v>
      </c>
      <c r="B2" s="2" t="s">
        <v>135</v>
      </c>
      <c r="C2" s="3" t="s">
        <v>44</v>
      </c>
      <c r="D2" s="4" t="s">
        <v>7</v>
      </c>
      <c r="E2" s="18" t="str">
        <f aca="true" t="shared" si="0" ref="E2:N2">ButceYil</f>
        <v>2016</v>
      </c>
      <c r="F2" s="18" t="str">
        <f t="shared" si="0"/>
        <v>2016</v>
      </c>
      <c r="G2" s="18" t="str">
        <f t="shared" si="0"/>
        <v>2016</v>
      </c>
      <c r="H2" s="18" t="str">
        <f t="shared" si="0"/>
        <v>2016</v>
      </c>
      <c r="I2" s="18" t="str">
        <f t="shared" si="0"/>
        <v>2016</v>
      </c>
      <c r="J2" s="18" t="str">
        <f t="shared" si="0"/>
        <v>2016</v>
      </c>
      <c r="K2" s="18" t="str">
        <f t="shared" si="0"/>
        <v>2016</v>
      </c>
      <c r="L2" s="18" t="str">
        <f t="shared" si="0"/>
        <v>2016</v>
      </c>
      <c r="M2" s="18" t="str">
        <f t="shared" si="0"/>
        <v>2016</v>
      </c>
      <c r="N2" s="18" t="str">
        <f t="shared" si="0"/>
        <v>2016</v>
      </c>
      <c r="O2" s="8" t="s">
        <v>1</v>
      </c>
    </row>
    <row r="3" spans="1:15" ht="12.75" hidden="1">
      <c r="A3" s="7" t="s">
        <v>1</v>
      </c>
      <c r="B3" s="2" t="s">
        <v>1</v>
      </c>
      <c r="C3" s="3" t="s">
        <v>1</v>
      </c>
      <c r="D3" s="4" t="s">
        <v>8</v>
      </c>
      <c r="E3" s="18" t="s">
        <v>1</v>
      </c>
      <c r="F3" s="18" t="str">
        <f aca="true" t="shared" si="1" ref="F3:N3">ButceYil</f>
        <v>2016</v>
      </c>
      <c r="G3" s="18" t="str">
        <f t="shared" si="1"/>
        <v>2016</v>
      </c>
      <c r="H3" s="18" t="str">
        <f t="shared" si="1"/>
        <v>2016</v>
      </c>
      <c r="I3" s="18" t="str">
        <f t="shared" si="1"/>
        <v>2016</v>
      </c>
      <c r="J3" s="18" t="str">
        <f t="shared" si="1"/>
        <v>2016</v>
      </c>
      <c r="K3" s="18" t="str">
        <f t="shared" si="1"/>
        <v>2016</v>
      </c>
      <c r="L3" s="18" t="str">
        <f t="shared" si="1"/>
        <v>2016</v>
      </c>
      <c r="M3" s="18" t="str">
        <f t="shared" si="1"/>
        <v>2016</v>
      </c>
      <c r="N3" s="18" t="str">
        <f t="shared" si="1"/>
        <v>2016</v>
      </c>
      <c r="O3" s="8" t="s">
        <v>1</v>
      </c>
    </row>
    <row r="4" spans="1:15" ht="12.75" hidden="1">
      <c r="A4" s="7" t="s">
        <v>9</v>
      </c>
      <c r="B4" s="2" t="s">
        <v>43</v>
      </c>
      <c r="C4" s="3" t="s">
        <v>46</v>
      </c>
      <c r="D4" s="4" t="s">
        <v>10</v>
      </c>
      <c r="E4" s="18" t="s">
        <v>1</v>
      </c>
      <c r="F4" s="18" t="str">
        <f aca="true" t="shared" si="2" ref="F4:N4">Asama</f>
        <v>13</v>
      </c>
      <c r="G4" s="18" t="str">
        <f t="shared" si="2"/>
        <v>13</v>
      </c>
      <c r="H4" s="18" t="str">
        <f t="shared" si="2"/>
        <v>13</v>
      </c>
      <c r="I4" s="18" t="str">
        <f t="shared" si="2"/>
        <v>13</v>
      </c>
      <c r="J4" s="18" t="str">
        <f t="shared" si="2"/>
        <v>13</v>
      </c>
      <c r="K4" s="18" t="str">
        <f t="shared" si="2"/>
        <v>13</v>
      </c>
      <c r="L4" s="18" t="str">
        <f t="shared" si="2"/>
        <v>13</v>
      </c>
      <c r="M4" s="18" t="str">
        <f t="shared" si="2"/>
        <v>13</v>
      </c>
      <c r="N4" s="18" t="str">
        <f t="shared" si="2"/>
        <v>13</v>
      </c>
      <c r="O4" s="8" t="s">
        <v>1</v>
      </c>
    </row>
    <row r="5" spans="1:15" ht="12.75" hidden="1">
      <c r="A5" s="7" t="s">
        <v>11</v>
      </c>
      <c r="B5" s="9" t="s">
        <v>136</v>
      </c>
      <c r="C5" s="9" t="s">
        <v>1</v>
      </c>
      <c r="D5" s="4" t="s">
        <v>12</v>
      </c>
      <c r="E5" s="5" t="s">
        <v>1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0" t="s">
        <v>18</v>
      </c>
      <c r="L5" s="10" t="s">
        <v>19</v>
      </c>
      <c r="M5" s="10" t="s">
        <v>20</v>
      </c>
      <c r="N5" s="10" t="s">
        <v>21</v>
      </c>
      <c r="O5" s="8" t="s">
        <v>1</v>
      </c>
    </row>
    <row r="6" spans="1:15" ht="12.75" hidden="1">
      <c r="A6" s="8" t="s">
        <v>1</v>
      </c>
      <c r="B6" s="8" t="s">
        <v>1</v>
      </c>
      <c r="C6" s="8" t="s">
        <v>1</v>
      </c>
      <c r="D6" s="11" t="s">
        <v>5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</row>
    <row r="7" spans="1:15" ht="12.75" hidden="1">
      <c r="A7" s="24" t="s">
        <v>22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2.75" customHeight="1" hidden="1">
      <c r="A8" s="9" t="s">
        <v>1</v>
      </c>
      <c r="B8" s="9" t="s">
        <v>1</v>
      </c>
      <c r="C8" s="9" t="s">
        <v>1</v>
      </c>
      <c r="D8" s="4" t="s">
        <v>1</v>
      </c>
      <c r="E8" s="4" t="s">
        <v>1</v>
      </c>
      <c r="F8" s="4" t="s">
        <v>1</v>
      </c>
      <c r="G8" s="4" t="s">
        <v>1</v>
      </c>
      <c r="H8" s="4" t="s">
        <v>1</v>
      </c>
      <c r="I8" s="4" t="s">
        <v>1</v>
      </c>
      <c r="J8" s="4" t="s">
        <v>1</v>
      </c>
      <c r="K8" s="4" t="s">
        <v>1</v>
      </c>
      <c r="L8" s="4" t="s">
        <v>1</v>
      </c>
      <c r="M8" s="4" t="s">
        <v>1</v>
      </c>
      <c r="N8" s="4" t="s">
        <v>1</v>
      </c>
      <c r="O8" s="8" t="s">
        <v>1</v>
      </c>
    </row>
    <row r="9" spans="1:15" ht="19.5" customHeight="1">
      <c r="A9" s="9" t="s">
        <v>1</v>
      </c>
      <c r="B9" s="9" t="s">
        <v>1</v>
      </c>
      <c r="C9" s="9" t="s">
        <v>1</v>
      </c>
      <c r="D9" s="12" t="s">
        <v>1</v>
      </c>
      <c r="E9" s="43" t="s">
        <v>139</v>
      </c>
      <c r="F9" s="43" t="s">
        <v>1</v>
      </c>
      <c r="G9" s="43" t="s">
        <v>1</v>
      </c>
      <c r="H9" s="43" t="s">
        <v>1</v>
      </c>
      <c r="I9" s="43" t="s">
        <v>1</v>
      </c>
      <c r="J9" s="43" t="s">
        <v>1</v>
      </c>
      <c r="K9" s="43" t="s">
        <v>1</v>
      </c>
      <c r="L9" s="43" t="s">
        <v>1</v>
      </c>
      <c r="M9" s="43" t="s">
        <v>1</v>
      </c>
      <c r="N9" s="43" t="s">
        <v>1</v>
      </c>
      <c r="O9" s="43" t="s">
        <v>1</v>
      </c>
    </row>
    <row r="10" spans="1:15" ht="19.5" customHeight="1">
      <c r="A10" s="9" t="s">
        <v>1</v>
      </c>
      <c r="B10" s="9" t="s">
        <v>1</v>
      </c>
      <c r="C10" s="9" t="s">
        <v>1</v>
      </c>
      <c r="E10" s="43" t="s">
        <v>140</v>
      </c>
      <c r="F10" s="43" t="s">
        <v>1</v>
      </c>
      <c r="G10" s="43" t="s">
        <v>1</v>
      </c>
      <c r="H10" s="43" t="s">
        <v>1</v>
      </c>
      <c r="I10" s="43" t="s">
        <v>1</v>
      </c>
      <c r="J10" s="43" t="s">
        <v>1</v>
      </c>
      <c r="K10" s="43" t="s">
        <v>1</v>
      </c>
      <c r="L10" s="43" t="s">
        <v>1</v>
      </c>
      <c r="M10" s="43" t="s">
        <v>1</v>
      </c>
      <c r="N10" s="43" t="s">
        <v>1</v>
      </c>
      <c r="O10" s="43" t="s">
        <v>1</v>
      </c>
    </row>
    <row r="11" spans="1:15" ht="19.5" customHeight="1">
      <c r="A11" s="9" t="s">
        <v>1</v>
      </c>
      <c r="B11" s="9" t="s">
        <v>1</v>
      </c>
      <c r="C11" s="9" t="s">
        <v>1</v>
      </c>
      <c r="D11" s="12" t="s">
        <v>1</v>
      </c>
      <c r="E11" s="44" t="s">
        <v>24</v>
      </c>
      <c r="F11" s="44" t="s">
        <v>1</v>
      </c>
      <c r="G11" s="44" t="s">
        <v>1</v>
      </c>
      <c r="H11" s="44" t="s">
        <v>1</v>
      </c>
      <c r="I11" s="44" t="s">
        <v>1</v>
      </c>
      <c r="J11" s="44" t="s">
        <v>1</v>
      </c>
      <c r="K11" s="44" t="s">
        <v>1</v>
      </c>
      <c r="L11" s="44" t="s">
        <v>1</v>
      </c>
      <c r="M11" s="44" t="s">
        <v>1</v>
      </c>
      <c r="N11" s="44" t="s">
        <v>1</v>
      </c>
      <c r="O11" s="44" t="s">
        <v>1</v>
      </c>
    </row>
    <row r="12" spans="1:15" ht="12.75" customHeight="1" thickBot="1">
      <c r="A12" s="9" t="s">
        <v>1</v>
      </c>
      <c r="B12" s="9" t="s">
        <v>1</v>
      </c>
      <c r="C12" s="9" t="s">
        <v>1</v>
      </c>
      <c r="D12" s="12" t="s">
        <v>1</v>
      </c>
      <c r="E12" s="14" t="s">
        <v>1</v>
      </c>
      <c r="F12" s="14" t="s">
        <v>1</v>
      </c>
      <c r="G12" s="14" t="s">
        <v>1</v>
      </c>
      <c r="H12" s="14" t="s">
        <v>1</v>
      </c>
      <c r="I12" s="14" t="s">
        <v>1</v>
      </c>
      <c r="J12" s="14" t="s">
        <v>1</v>
      </c>
      <c r="K12" s="14" t="s">
        <v>1</v>
      </c>
      <c r="L12" s="14" t="s">
        <v>1</v>
      </c>
      <c r="M12" s="14" t="s">
        <v>1</v>
      </c>
      <c r="N12" s="14" t="s">
        <v>1</v>
      </c>
      <c r="O12" s="25" t="str">
        <f>IF(ButceYil&gt;2008,"TL","YTL")</f>
        <v>TL</v>
      </c>
    </row>
    <row r="13" spans="1:15" s="22" customFormat="1" ht="24.75" customHeight="1">
      <c r="A13" s="20" t="s">
        <v>1</v>
      </c>
      <c r="B13" s="20" t="s">
        <v>1</v>
      </c>
      <c r="C13" s="20" t="s">
        <v>1</v>
      </c>
      <c r="D13" s="21" t="s">
        <v>1</v>
      </c>
      <c r="E13" s="47" t="s">
        <v>25</v>
      </c>
      <c r="F13" s="45" t="s">
        <v>26</v>
      </c>
      <c r="G13" s="45" t="s">
        <v>27</v>
      </c>
      <c r="H13" s="45" t="s">
        <v>28</v>
      </c>
      <c r="I13" s="45" t="s">
        <v>29</v>
      </c>
      <c r="J13" s="45" t="s">
        <v>30</v>
      </c>
      <c r="K13" s="45" t="s">
        <v>31</v>
      </c>
      <c r="L13" s="45" t="s">
        <v>32</v>
      </c>
      <c r="M13" s="45" t="s">
        <v>33</v>
      </c>
      <c r="N13" s="45" t="s">
        <v>34</v>
      </c>
      <c r="O13" s="45" t="s">
        <v>35</v>
      </c>
    </row>
    <row r="14" spans="4:15" s="22" customFormat="1" ht="24.75" customHeight="1" thickBot="1">
      <c r="D14" s="23" t="s">
        <v>1</v>
      </c>
      <c r="E14" s="48" t="s">
        <v>1</v>
      </c>
      <c r="F14" s="46" t="s">
        <v>1</v>
      </c>
      <c r="G14" s="46" t="s">
        <v>1</v>
      </c>
      <c r="H14" s="46" t="s">
        <v>1</v>
      </c>
      <c r="I14" s="46" t="s">
        <v>1</v>
      </c>
      <c r="J14" s="46" t="s">
        <v>1</v>
      </c>
      <c r="K14" s="46" t="s">
        <v>1</v>
      </c>
      <c r="L14" s="46" t="s">
        <v>1</v>
      </c>
      <c r="M14" s="46" t="s">
        <v>1</v>
      </c>
      <c r="N14" s="46" t="s">
        <v>1</v>
      </c>
      <c r="O14" s="46" t="s">
        <v>1</v>
      </c>
    </row>
    <row r="15" spans="1:15" ht="21" customHeight="1" hidden="1">
      <c r="A15" s="23" t="s">
        <v>2</v>
      </c>
      <c r="B15" s="23" t="s">
        <v>36</v>
      </c>
      <c r="C15" s="23" t="s">
        <v>5</v>
      </c>
      <c r="E15" s="15" t="s">
        <v>1</v>
      </c>
      <c r="F15" s="16" t="s">
        <v>1</v>
      </c>
      <c r="G15" s="16" t="s">
        <v>1</v>
      </c>
      <c r="H15" s="16" t="s">
        <v>1</v>
      </c>
      <c r="I15" s="16" t="s">
        <v>1</v>
      </c>
      <c r="J15" s="16" t="s">
        <v>1</v>
      </c>
      <c r="K15" s="16" t="s">
        <v>1</v>
      </c>
      <c r="L15" s="16" t="s">
        <v>1</v>
      </c>
      <c r="M15" s="16" t="s">
        <v>1</v>
      </c>
      <c r="N15" s="16" t="s">
        <v>1</v>
      </c>
      <c r="O15" s="17" t="s">
        <v>1</v>
      </c>
    </row>
    <row r="16" spans="1:15" s="28" customFormat="1" ht="21" customHeight="1">
      <c r="A16" s="26" t="s">
        <v>1</v>
      </c>
      <c r="B16" s="27" t="s">
        <v>47</v>
      </c>
      <c r="C16" s="26" t="s">
        <v>1</v>
      </c>
      <c r="E16" s="29" t="s">
        <v>90</v>
      </c>
      <c r="F16" s="30">
        <v>286547000</v>
      </c>
      <c r="G16" s="30">
        <v>2337000</v>
      </c>
      <c r="H16" s="30">
        <v>189035000</v>
      </c>
      <c r="I16" s="30">
        <v>0</v>
      </c>
      <c r="J16" s="30">
        <v>443000</v>
      </c>
      <c r="K16" s="30">
        <v>2402000</v>
      </c>
      <c r="L16" s="30">
        <v>0</v>
      </c>
      <c r="M16" s="30">
        <v>0</v>
      </c>
      <c r="N16" s="30">
        <v>0</v>
      </c>
      <c r="O16" s="31">
        <f aca="true" t="shared" si="3" ref="O16:O58">N16+M16+L16+K16+J16+I16+H16+G16+F16</f>
        <v>480764000</v>
      </c>
    </row>
    <row r="17" spans="2:15" ht="21" customHeight="1">
      <c r="B17" s="27" t="s">
        <v>48</v>
      </c>
      <c r="C17" s="26" t="s">
        <v>1</v>
      </c>
      <c r="E17" s="29" t="s">
        <v>91</v>
      </c>
      <c r="F17" s="30">
        <v>5976000</v>
      </c>
      <c r="G17" s="30">
        <v>962000</v>
      </c>
      <c r="H17" s="30">
        <v>4874000</v>
      </c>
      <c r="I17" s="30">
        <v>0</v>
      </c>
      <c r="J17" s="30">
        <v>356000</v>
      </c>
      <c r="K17" s="30">
        <v>479000</v>
      </c>
      <c r="L17" s="30">
        <v>0</v>
      </c>
      <c r="M17" s="30">
        <v>0</v>
      </c>
      <c r="N17" s="30">
        <v>0</v>
      </c>
      <c r="O17" s="31">
        <f t="shared" si="3"/>
        <v>12647000</v>
      </c>
    </row>
    <row r="18" spans="2:15" ht="21" customHeight="1">
      <c r="B18" s="27" t="s">
        <v>49</v>
      </c>
      <c r="C18" s="26" t="s">
        <v>1</v>
      </c>
      <c r="E18" s="29" t="s">
        <v>92</v>
      </c>
      <c r="F18" s="30">
        <v>2420000</v>
      </c>
      <c r="G18" s="30">
        <v>385000</v>
      </c>
      <c r="H18" s="30">
        <v>2218000</v>
      </c>
      <c r="I18" s="30">
        <v>0</v>
      </c>
      <c r="J18" s="30">
        <v>295000</v>
      </c>
      <c r="K18" s="30">
        <v>0</v>
      </c>
      <c r="L18" s="30">
        <v>0</v>
      </c>
      <c r="M18" s="30">
        <v>0</v>
      </c>
      <c r="N18" s="30">
        <v>0</v>
      </c>
      <c r="O18" s="31">
        <f t="shared" si="3"/>
        <v>5318000</v>
      </c>
    </row>
    <row r="19" spans="2:15" ht="21" customHeight="1">
      <c r="B19" s="27" t="s">
        <v>50</v>
      </c>
      <c r="C19" s="26" t="s">
        <v>1</v>
      </c>
      <c r="E19" s="29" t="s">
        <v>93</v>
      </c>
      <c r="F19" s="30">
        <v>2399000</v>
      </c>
      <c r="G19" s="30">
        <v>391000</v>
      </c>
      <c r="H19" s="30">
        <v>2292000</v>
      </c>
      <c r="I19" s="30">
        <v>0</v>
      </c>
      <c r="J19" s="30">
        <v>261000</v>
      </c>
      <c r="K19" s="30">
        <v>0</v>
      </c>
      <c r="L19" s="30">
        <v>0</v>
      </c>
      <c r="M19" s="30">
        <v>0</v>
      </c>
      <c r="N19" s="30">
        <v>0</v>
      </c>
      <c r="O19" s="31">
        <f t="shared" si="3"/>
        <v>5343000</v>
      </c>
    </row>
    <row r="20" spans="2:15" ht="21" customHeight="1">
      <c r="B20" s="27" t="s">
        <v>51</v>
      </c>
      <c r="C20" s="26" t="s">
        <v>1</v>
      </c>
      <c r="E20" s="29" t="s">
        <v>94</v>
      </c>
      <c r="F20" s="30">
        <v>3008000</v>
      </c>
      <c r="G20" s="30">
        <v>500000</v>
      </c>
      <c r="H20" s="30">
        <v>10316000</v>
      </c>
      <c r="I20" s="30">
        <v>0</v>
      </c>
      <c r="J20" s="30">
        <v>802000</v>
      </c>
      <c r="K20" s="30">
        <v>1801000</v>
      </c>
      <c r="L20" s="30">
        <v>0</v>
      </c>
      <c r="M20" s="30">
        <v>0</v>
      </c>
      <c r="N20" s="30">
        <v>0</v>
      </c>
      <c r="O20" s="31">
        <f t="shared" si="3"/>
        <v>16427000</v>
      </c>
    </row>
    <row r="21" spans="2:15" ht="21" customHeight="1">
      <c r="B21" s="27" t="s">
        <v>52</v>
      </c>
      <c r="C21" s="26" t="s">
        <v>1</v>
      </c>
      <c r="E21" s="29" t="s">
        <v>95</v>
      </c>
      <c r="F21" s="30">
        <v>3587000</v>
      </c>
      <c r="G21" s="30">
        <v>546000</v>
      </c>
      <c r="H21" s="30">
        <v>5425000</v>
      </c>
      <c r="I21" s="30">
        <v>0</v>
      </c>
      <c r="J21" s="30">
        <v>164000</v>
      </c>
      <c r="K21" s="30">
        <v>1349000</v>
      </c>
      <c r="L21" s="30">
        <v>0</v>
      </c>
      <c r="M21" s="30">
        <v>0</v>
      </c>
      <c r="N21" s="30">
        <v>0</v>
      </c>
      <c r="O21" s="31">
        <f t="shared" si="3"/>
        <v>11071000</v>
      </c>
    </row>
    <row r="22" spans="2:15" ht="21" customHeight="1">
      <c r="B22" s="27" t="s">
        <v>53</v>
      </c>
      <c r="C22" s="26" t="s">
        <v>1</v>
      </c>
      <c r="E22" s="29" t="s">
        <v>96</v>
      </c>
      <c r="F22" s="30">
        <v>8584000</v>
      </c>
      <c r="G22" s="30">
        <v>1399000</v>
      </c>
      <c r="H22" s="30">
        <v>4181000</v>
      </c>
      <c r="I22" s="30">
        <v>0</v>
      </c>
      <c r="J22" s="30">
        <v>1582000</v>
      </c>
      <c r="K22" s="30">
        <v>2503000</v>
      </c>
      <c r="L22" s="30">
        <v>0</v>
      </c>
      <c r="M22" s="30">
        <v>0</v>
      </c>
      <c r="N22" s="30">
        <v>0</v>
      </c>
      <c r="O22" s="31">
        <f t="shared" si="3"/>
        <v>18249000</v>
      </c>
    </row>
    <row r="23" spans="2:15" ht="21" customHeight="1">
      <c r="B23" s="27" t="s">
        <v>54</v>
      </c>
      <c r="C23" s="26" t="s">
        <v>1</v>
      </c>
      <c r="E23" s="29" t="s">
        <v>97</v>
      </c>
      <c r="F23" s="30">
        <v>398024000</v>
      </c>
      <c r="G23" s="30">
        <v>76899000</v>
      </c>
      <c r="H23" s="30">
        <v>320572000</v>
      </c>
      <c r="I23" s="30">
        <v>0</v>
      </c>
      <c r="J23" s="30">
        <v>368039000</v>
      </c>
      <c r="K23" s="30">
        <v>315981000</v>
      </c>
      <c r="L23" s="30">
        <v>1257338000</v>
      </c>
      <c r="M23" s="30">
        <v>0</v>
      </c>
      <c r="N23" s="30">
        <v>0</v>
      </c>
      <c r="O23" s="31">
        <f t="shared" si="3"/>
        <v>2736853000</v>
      </c>
    </row>
    <row r="24" spans="2:15" ht="21" customHeight="1">
      <c r="B24" s="27" t="s">
        <v>55</v>
      </c>
      <c r="C24" s="26" t="s">
        <v>1</v>
      </c>
      <c r="E24" s="29" t="s">
        <v>98</v>
      </c>
      <c r="F24" s="30">
        <v>1746000</v>
      </c>
      <c r="G24" s="30">
        <v>158000</v>
      </c>
      <c r="H24" s="30">
        <v>5209000</v>
      </c>
      <c r="I24" s="30">
        <v>0</v>
      </c>
      <c r="J24" s="30">
        <v>6499000</v>
      </c>
      <c r="K24" s="30">
        <v>2461000</v>
      </c>
      <c r="L24" s="30">
        <v>0</v>
      </c>
      <c r="M24" s="30">
        <v>0</v>
      </c>
      <c r="N24" s="30">
        <v>0</v>
      </c>
      <c r="O24" s="31">
        <f t="shared" si="3"/>
        <v>16073000</v>
      </c>
    </row>
    <row r="25" spans="2:15" ht="21" customHeight="1">
      <c r="B25" s="27" t="s">
        <v>56</v>
      </c>
      <c r="C25" s="26" t="s">
        <v>1</v>
      </c>
      <c r="E25" s="29" t="s">
        <v>99</v>
      </c>
      <c r="F25" s="30">
        <v>3606000</v>
      </c>
      <c r="G25" s="30">
        <v>507000</v>
      </c>
      <c r="H25" s="30">
        <v>12575000</v>
      </c>
      <c r="I25" s="30">
        <v>0</v>
      </c>
      <c r="J25" s="30">
        <v>1437000</v>
      </c>
      <c r="K25" s="30">
        <v>4683000</v>
      </c>
      <c r="L25" s="30">
        <v>0</v>
      </c>
      <c r="M25" s="30">
        <v>0</v>
      </c>
      <c r="N25" s="30">
        <v>0</v>
      </c>
      <c r="O25" s="31">
        <f t="shared" si="3"/>
        <v>22808000</v>
      </c>
    </row>
    <row r="26" spans="2:15" ht="21" customHeight="1">
      <c r="B26" s="27" t="s">
        <v>57</v>
      </c>
      <c r="C26" s="26" t="s">
        <v>1</v>
      </c>
      <c r="E26" s="29" t="s">
        <v>100</v>
      </c>
      <c r="F26" s="30">
        <v>354864000</v>
      </c>
      <c r="G26" s="30">
        <v>67026000</v>
      </c>
      <c r="H26" s="30">
        <v>1461164000</v>
      </c>
      <c r="I26" s="30">
        <v>0</v>
      </c>
      <c r="J26" s="30">
        <v>2632580000</v>
      </c>
      <c r="K26" s="30">
        <v>1282326000</v>
      </c>
      <c r="L26" s="30">
        <v>0</v>
      </c>
      <c r="M26" s="30">
        <v>5399368000</v>
      </c>
      <c r="N26" s="30">
        <v>0</v>
      </c>
      <c r="O26" s="31">
        <f t="shared" si="3"/>
        <v>11197328000</v>
      </c>
    </row>
    <row r="27" spans="2:15" ht="21" customHeight="1">
      <c r="B27" s="27" t="s">
        <v>58</v>
      </c>
      <c r="C27" s="26" t="s">
        <v>1</v>
      </c>
      <c r="E27" s="29" t="s">
        <v>101</v>
      </c>
      <c r="F27" s="30">
        <v>54395000</v>
      </c>
      <c r="G27" s="30">
        <v>9164000</v>
      </c>
      <c r="H27" s="30">
        <v>31862000</v>
      </c>
      <c r="I27" s="30">
        <v>0</v>
      </c>
      <c r="J27" s="30">
        <v>607062000</v>
      </c>
      <c r="K27" s="30">
        <v>531861000</v>
      </c>
      <c r="L27" s="30">
        <v>1573000</v>
      </c>
      <c r="M27" s="30">
        <v>0</v>
      </c>
      <c r="N27" s="30">
        <v>0</v>
      </c>
      <c r="O27" s="31">
        <f t="shared" si="3"/>
        <v>1235917000</v>
      </c>
    </row>
    <row r="28" spans="2:15" ht="21" customHeight="1">
      <c r="B28" s="27" t="s">
        <v>59</v>
      </c>
      <c r="C28" s="26" t="s">
        <v>1</v>
      </c>
      <c r="E28" s="29" t="s">
        <v>102</v>
      </c>
      <c r="F28" s="30">
        <v>138671000</v>
      </c>
      <c r="G28" s="30">
        <v>21507000</v>
      </c>
      <c r="H28" s="30">
        <v>62952000</v>
      </c>
      <c r="I28" s="30">
        <v>0</v>
      </c>
      <c r="J28" s="30">
        <v>9759000</v>
      </c>
      <c r="K28" s="30">
        <v>10805000</v>
      </c>
      <c r="L28" s="30">
        <v>0</v>
      </c>
      <c r="M28" s="30">
        <v>0</v>
      </c>
      <c r="N28" s="30">
        <v>0</v>
      </c>
      <c r="O28" s="31">
        <f t="shared" si="3"/>
        <v>243694000</v>
      </c>
    </row>
    <row r="29" spans="2:15" ht="21" customHeight="1">
      <c r="B29" s="27" t="s">
        <v>60</v>
      </c>
      <c r="C29" s="26" t="s">
        <v>1</v>
      </c>
      <c r="E29" s="29" t="s">
        <v>103</v>
      </c>
      <c r="F29" s="30">
        <v>204412000</v>
      </c>
      <c r="G29" s="30">
        <v>26976000</v>
      </c>
      <c r="H29" s="30">
        <v>44394000</v>
      </c>
      <c r="I29" s="30">
        <v>0</v>
      </c>
      <c r="J29" s="30">
        <v>7645000</v>
      </c>
      <c r="K29" s="30">
        <v>9605000</v>
      </c>
      <c r="L29" s="30">
        <v>0</v>
      </c>
      <c r="M29" s="30">
        <v>0</v>
      </c>
      <c r="N29" s="30">
        <v>0</v>
      </c>
      <c r="O29" s="31">
        <f t="shared" si="3"/>
        <v>293032000</v>
      </c>
    </row>
    <row r="30" spans="2:15" ht="21" customHeight="1">
      <c r="B30" s="27" t="s">
        <v>61</v>
      </c>
      <c r="C30" s="26" t="s">
        <v>1</v>
      </c>
      <c r="E30" s="29" t="s">
        <v>104</v>
      </c>
      <c r="F30" s="30">
        <v>1397962000</v>
      </c>
      <c r="G30" s="30">
        <v>314331000</v>
      </c>
      <c r="H30" s="30">
        <v>181063000</v>
      </c>
      <c r="I30" s="30">
        <v>0</v>
      </c>
      <c r="J30" s="30">
        <v>52751000</v>
      </c>
      <c r="K30" s="30">
        <v>1096666000</v>
      </c>
      <c r="L30" s="30">
        <v>26694000</v>
      </c>
      <c r="M30" s="30">
        <v>131727000</v>
      </c>
      <c r="N30" s="30">
        <v>0</v>
      </c>
      <c r="O30" s="31">
        <f t="shared" si="3"/>
        <v>3201194000</v>
      </c>
    </row>
    <row r="31" spans="2:15" ht="21" customHeight="1">
      <c r="B31" s="27" t="s">
        <v>62</v>
      </c>
      <c r="C31" s="26" t="s">
        <v>1</v>
      </c>
      <c r="E31" s="29" t="s">
        <v>105</v>
      </c>
      <c r="F31" s="30">
        <v>105066000</v>
      </c>
      <c r="G31" s="30">
        <v>17418000</v>
      </c>
      <c r="H31" s="30">
        <v>102645000</v>
      </c>
      <c r="I31" s="30">
        <v>0</v>
      </c>
      <c r="J31" s="30">
        <v>39154000</v>
      </c>
      <c r="K31" s="30">
        <v>270133000</v>
      </c>
      <c r="L31" s="30">
        <v>0</v>
      </c>
      <c r="M31" s="30">
        <v>0</v>
      </c>
      <c r="N31" s="30">
        <v>0</v>
      </c>
      <c r="O31" s="31">
        <f t="shared" si="3"/>
        <v>534416000</v>
      </c>
    </row>
    <row r="32" spans="2:15" ht="21" customHeight="1">
      <c r="B32" s="27" t="s">
        <v>63</v>
      </c>
      <c r="C32" s="26" t="s">
        <v>1</v>
      </c>
      <c r="E32" s="29" t="s">
        <v>106</v>
      </c>
      <c r="F32" s="30">
        <v>27144000</v>
      </c>
      <c r="G32" s="30">
        <v>4683000</v>
      </c>
      <c r="H32" s="30">
        <v>12155000</v>
      </c>
      <c r="I32" s="30">
        <v>0</v>
      </c>
      <c r="J32" s="30">
        <v>450000</v>
      </c>
      <c r="K32" s="30">
        <v>111655000</v>
      </c>
      <c r="L32" s="30">
        <v>0</v>
      </c>
      <c r="M32" s="30">
        <v>0</v>
      </c>
      <c r="N32" s="30">
        <v>0</v>
      </c>
      <c r="O32" s="31">
        <f t="shared" si="3"/>
        <v>156087000</v>
      </c>
    </row>
    <row r="33" spans="2:15" ht="21" customHeight="1">
      <c r="B33" s="27" t="s">
        <v>64</v>
      </c>
      <c r="C33" s="26" t="s">
        <v>1</v>
      </c>
      <c r="E33" s="29" t="s">
        <v>107</v>
      </c>
      <c r="F33" s="30">
        <v>7888000</v>
      </c>
      <c r="G33" s="30">
        <v>758000</v>
      </c>
      <c r="H33" s="30">
        <v>3038000</v>
      </c>
      <c r="I33" s="30">
        <v>0</v>
      </c>
      <c r="J33" s="30">
        <v>602000</v>
      </c>
      <c r="K33" s="30">
        <v>1131000</v>
      </c>
      <c r="L33" s="30">
        <v>0</v>
      </c>
      <c r="M33" s="30">
        <v>0</v>
      </c>
      <c r="N33" s="30">
        <v>0</v>
      </c>
      <c r="O33" s="31">
        <f t="shared" si="3"/>
        <v>13417000</v>
      </c>
    </row>
    <row r="34" spans="2:15" ht="21" customHeight="1">
      <c r="B34" s="27" t="s">
        <v>65</v>
      </c>
      <c r="C34" s="26" t="s">
        <v>1</v>
      </c>
      <c r="E34" s="29" t="s">
        <v>108</v>
      </c>
      <c r="F34" s="30">
        <v>206214000</v>
      </c>
      <c r="G34" s="30">
        <v>43935000</v>
      </c>
      <c r="H34" s="30">
        <v>53199000</v>
      </c>
      <c r="I34" s="30">
        <v>0</v>
      </c>
      <c r="J34" s="30">
        <v>1961000</v>
      </c>
      <c r="K34" s="30">
        <v>27697000</v>
      </c>
      <c r="L34" s="30">
        <v>0</v>
      </c>
      <c r="M34" s="30">
        <v>0</v>
      </c>
      <c r="N34" s="30">
        <v>0</v>
      </c>
      <c r="O34" s="31">
        <f t="shared" si="3"/>
        <v>333006000</v>
      </c>
    </row>
    <row r="35" spans="2:15" ht="21" customHeight="1">
      <c r="B35" s="27" t="s">
        <v>66</v>
      </c>
      <c r="C35" s="26" t="s">
        <v>1</v>
      </c>
      <c r="E35" s="29" t="s">
        <v>109</v>
      </c>
      <c r="F35" s="30">
        <v>26829000</v>
      </c>
      <c r="G35" s="30">
        <v>3611000</v>
      </c>
      <c r="H35" s="30">
        <v>28939000</v>
      </c>
      <c r="I35" s="30">
        <v>0</v>
      </c>
      <c r="J35" s="30">
        <v>1223000</v>
      </c>
      <c r="K35" s="30">
        <v>6629000</v>
      </c>
      <c r="L35" s="30">
        <v>0</v>
      </c>
      <c r="M35" s="30">
        <v>0</v>
      </c>
      <c r="N35" s="30">
        <v>0</v>
      </c>
      <c r="O35" s="31">
        <f t="shared" si="3"/>
        <v>67231000</v>
      </c>
    </row>
    <row r="36" spans="2:15" ht="21" customHeight="1">
      <c r="B36" s="27" t="s">
        <v>67</v>
      </c>
      <c r="C36" s="26" t="s">
        <v>1</v>
      </c>
      <c r="E36" s="29" t="s">
        <v>110</v>
      </c>
      <c r="F36" s="30">
        <v>2043000</v>
      </c>
      <c r="G36" s="30">
        <v>259000</v>
      </c>
      <c r="H36" s="30">
        <v>1958000</v>
      </c>
      <c r="I36" s="30">
        <v>0</v>
      </c>
      <c r="J36" s="30">
        <v>144000</v>
      </c>
      <c r="K36" s="30">
        <v>3818000</v>
      </c>
      <c r="L36" s="30">
        <v>6651000</v>
      </c>
      <c r="M36" s="30">
        <v>0</v>
      </c>
      <c r="N36" s="30">
        <v>0</v>
      </c>
      <c r="O36" s="31">
        <f t="shared" si="3"/>
        <v>14873000</v>
      </c>
    </row>
    <row r="37" spans="2:15" ht="21" customHeight="1">
      <c r="B37" s="27" t="s">
        <v>68</v>
      </c>
      <c r="C37" s="26" t="s">
        <v>1</v>
      </c>
      <c r="E37" s="29" t="s">
        <v>111</v>
      </c>
      <c r="F37" s="30">
        <v>58630000</v>
      </c>
      <c r="G37" s="30">
        <v>7624000</v>
      </c>
      <c r="H37" s="30">
        <v>27540000</v>
      </c>
      <c r="I37" s="30">
        <v>0</v>
      </c>
      <c r="J37" s="30">
        <v>25988000</v>
      </c>
      <c r="K37" s="30">
        <v>57628000</v>
      </c>
      <c r="L37" s="30">
        <v>4262000</v>
      </c>
      <c r="M37" s="30">
        <v>0</v>
      </c>
      <c r="N37" s="30">
        <v>0</v>
      </c>
      <c r="O37" s="31">
        <f t="shared" si="3"/>
        <v>181672000</v>
      </c>
    </row>
    <row r="38" spans="2:15" ht="21" customHeight="1">
      <c r="B38" s="27" t="s">
        <v>69</v>
      </c>
      <c r="C38" s="26" t="s">
        <v>1</v>
      </c>
      <c r="E38" s="29" t="s">
        <v>112</v>
      </c>
      <c r="F38" s="30">
        <v>37847000</v>
      </c>
      <c r="G38" s="30">
        <v>4709000</v>
      </c>
      <c r="H38" s="30">
        <v>15138000</v>
      </c>
      <c r="I38" s="30">
        <v>0</v>
      </c>
      <c r="J38" s="30">
        <v>1111000</v>
      </c>
      <c r="K38" s="30">
        <v>3482000</v>
      </c>
      <c r="L38" s="30">
        <v>0</v>
      </c>
      <c r="M38" s="30">
        <v>0</v>
      </c>
      <c r="N38" s="30">
        <v>0</v>
      </c>
      <c r="O38" s="31">
        <f t="shared" si="3"/>
        <v>62287000</v>
      </c>
    </row>
    <row r="39" spans="2:15" ht="21" customHeight="1">
      <c r="B39" s="27" t="s">
        <v>70</v>
      </c>
      <c r="C39" s="26" t="s">
        <v>1</v>
      </c>
      <c r="E39" s="29" t="s">
        <v>113</v>
      </c>
      <c r="F39" s="30">
        <v>108991000</v>
      </c>
      <c r="G39" s="30">
        <v>10264000</v>
      </c>
      <c r="H39" s="30">
        <v>48668000</v>
      </c>
      <c r="I39" s="30">
        <v>0</v>
      </c>
      <c r="J39" s="30">
        <v>899085000</v>
      </c>
      <c r="K39" s="30">
        <v>15007000</v>
      </c>
      <c r="L39" s="30">
        <v>21480000</v>
      </c>
      <c r="M39" s="30">
        <v>225450000</v>
      </c>
      <c r="N39" s="30">
        <v>0</v>
      </c>
      <c r="O39" s="31">
        <f t="shared" si="3"/>
        <v>1328945000</v>
      </c>
    </row>
    <row r="40" spans="2:15" ht="21" customHeight="1">
      <c r="B40" s="27" t="s">
        <v>71</v>
      </c>
      <c r="C40" s="26" t="s">
        <v>1</v>
      </c>
      <c r="E40" s="29" t="s">
        <v>114</v>
      </c>
      <c r="F40" s="30">
        <v>26160000</v>
      </c>
      <c r="G40" s="30">
        <v>3166000</v>
      </c>
      <c r="H40" s="30">
        <v>15857000</v>
      </c>
      <c r="I40" s="30">
        <v>0</v>
      </c>
      <c r="J40" s="30">
        <v>118360000</v>
      </c>
      <c r="K40" s="30">
        <v>2939000</v>
      </c>
      <c r="L40" s="30">
        <v>21693000</v>
      </c>
      <c r="M40" s="30">
        <v>0</v>
      </c>
      <c r="N40" s="30">
        <v>0</v>
      </c>
      <c r="O40" s="31">
        <f t="shared" si="3"/>
        <v>188175000</v>
      </c>
    </row>
    <row r="41" spans="2:15" ht="21" customHeight="1">
      <c r="B41" s="27" t="s">
        <v>72</v>
      </c>
      <c r="C41" s="26" t="s">
        <v>1</v>
      </c>
      <c r="E41" s="29" t="s">
        <v>115</v>
      </c>
      <c r="F41" s="30">
        <v>11369000</v>
      </c>
      <c r="G41" s="30">
        <v>1933000</v>
      </c>
      <c r="H41" s="30">
        <v>15375000</v>
      </c>
      <c r="I41" s="30">
        <v>0</v>
      </c>
      <c r="J41" s="30">
        <v>552000</v>
      </c>
      <c r="K41" s="30">
        <v>49467000</v>
      </c>
      <c r="L41" s="30">
        <v>12612000</v>
      </c>
      <c r="M41" s="30">
        <v>0</v>
      </c>
      <c r="N41" s="30">
        <v>0</v>
      </c>
      <c r="O41" s="31">
        <f t="shared" si="3"/>
        <v>91308000</v>
      </c>
    </row>
    <row r="42" spans="2:15" ht="21" customHeight="1">
      <c r="B42" s="27" t="s">
        <v>73</v>
      </c>
      <c r="C42" s="26" t="s">
        <v>1</v>
      </c>
      <c r="E42" s="29" t="s">
        <v>116</v>
      </c>
      <c r="F42" s="30">
        <v>21005000</v>
      </c>
      <c r="G42" s="30">
        <v>2630000</v>
      </c>
      <c r="H42" s="30">
        <v>6776000</v>
      </c>
      <c r="I42" s="30">
        <v>0</v>
      </c>
      <c r="J42" s="30">
        <v>1271000</v>
      </c>
      <c r="K42" s="30">
        <v>1778000</v>
      </c>
      <c r="L42" s="30">
        <v>0</v>
      </c>
      <c r="M42" s="30">
        <v>0</v>
      </c>
      <c r="N42" s="30">
        <v>0</v>
      </c>
      <c r="O42" s="31">
        <f t="shared" si="3"/>
        <v>33460000</v>
      </c>
    </row>
    <row r="43" spans="2:15" ht="21" customHeight="1">
      <c r="B43" s="27" t="s">
        <v>74</v>
      </c>
      <c r="C43" s="26" t="s">
        <v>1</v>
      </c>
      <c r="E43" s="29" t="s">
        <v>117</v>
      </c>
      <c r="F43" s="30">
        <v>164380000</v>
      </c>
      <c r="G43" s="30">
        <v>31860000</v>
      </c>
      <c r="H43" s="30">
        <v>21051000</v>
      </c>
      <c r="I43" s="30">
        <v>0</v>
      </c>
      <c r="J43" s="30">
        <v>8580000</v>
      </c>
      <c r="K43" s="30">
        <v>265790000</v>
      </c>
      <c r="L43" s="30">
        <v>0</v>
      </c>
      <c r="M43" s="30">
        <v>0</v>
      </c>
      <c r="N43" s="30">
        <v>0</v>
      </c>
      <c r="O43" s="31">
        <f t="shared" si="3"/>
        <v>491661000</v>
      </c>
    </row>
    <row r="44" spans="2:15" ht="21" customHeight="1">
      <c r="B44" s="27" t="s">
        <v>75</v>
      </c>
      <c r="C44" s="26" t="s">
        <v>1</v>
      </c>
      <c r="E44" s="29" t="s">
        <v>118</v>
      </c>
      <c r="F44" s="30">
        <v>26186000</v>
      </c>
      <c r="G44" s="30">
        <v>2927000</v>
      </c>
      <c r="H44" s="30">
        <v>1033192000</v>
      </c>
      <c r="I44" s="30">
        <v>0</v>
      </c>
      <c r="J44" s="30">
        <v>1962000</v>
      </c>
      <c r="K44" s="30">
        <v>718674000</v>
      </c>
      <c r="L44" s="30">
        <v>0</v>
      </c>
      <c r="M44" s="30">
        <v>0</v>
      </c>
      <c r="N44" s="30">
        <v>0</v>
      </c>
      <c r="O44" s="31">
        <f t="shared" si="3"/>
        <v>1782941000</v>
      </c>
    </row>
    <row r="45" spans="2:15" ht="21" customHeight="1">
      <c r="B45" s="27" t="s">
        <v>76</v>
      </c>
      <c r="C45" s="26" t="s">
        <v>1</v>
      </c>
      <c r="E45" s="29" t="s">
        <v>119</v>
      </c>
      <c r="F45" s="30">
        <v>19353000</v>
      </c>
      <c r="G45" s="30">
        <v>2223000</v>
      </c>
      <c r="H45" s="30">
        <v>7418000</v>
      </c>
      <c r="I45" s="30">
        <v>0</v>
      </c>
      <c r="J45" s="30">
        <v>1931000</v>
      </c>
      <c r="K45" s="30">
        <v>5087000</v>
      </c>
      <c r="L45" s="30">
        <v>0</v>
      </c>
      <c r="M45" s="30">
        <v>0</v>
      </c>
      <c r="N45" s="30">
        <v>0</v>
      </c>
      <c r="O45" s="31">
        <f t="shared" si="3"/>
        <v>36012000</v>
      </c>
    </row>
    <row r="46" spans="2:15" ht="21" customHeight="1">
      <c r="B46" s="27" t="s">
        <v>77</v>
      </c>
      <c r="C46" s="26" t="s">
        <v>1</v>
      </c>
      <c r="E46" s="29" t="s">
        <v>120</v>
      </c>
      <c r="F46" s="30">
        <v>5455000</v>
      </c>
      <c r="G46" s="30">
        <v>1090000</v>
      </c>
      <c r="H46" s="30">
        <v>4541000</v>
      </c>
      <c r="I46" s="30">
        <v>0</v>
      </c>
      <c r="J46" s="30">
        <v>5000</v>
      </c>
      <c r="K46" s="30">
        <v>7035000</v>
      </c>
      <c r="L46" s="30">
        <v>0</v>
      </c>
      <c r="M46" s="30">
        <v>0</v>
      </c>
      <c r="N46" s="30">
        <v>0</v>
      </c>
      <c r="O46" s="31">
        <f t="shared" si="3"/>
        <v>18126000</v>
      </c>
    </row>
    <row r="47" spans="2:15" ht="21" customHeight="1">
      <c r="B47" s="27" t="s">
        <v>78</v>
      </c>
      <c r="C47" s="26" t="s">
        <v>1</v>
      </c>
      <c r="E47" s="29" t="s">
        <v>121</v>
      </c>
      <c r="F47" s="30">
        <v>12574000</v>
      </c>
      <c r="G47" s="30">
        <v>1935000</v>
      </c>
      <c r="H47" s="30">
        <v>19358000</v>
      </c>
      <c r="I47" s="30">
        <v>0</v>
      </c>
      <c r="J47" s="30">
        <v>236848000</v>
      </c>
      <c r="K47" s="30">
        <v>3001000</v>
      </c>
      <c r="L47" s="30">
        <v>0</v>
      </c>
      <c r="M47" s="30">
        <v>0</v>
      </c>
      <c r="N47" s="30">
        <v>0</v>
      </c>
      <c r="O47" s="31">
        <f t="shared" si="3"/>
        <v>273716000</v>
      </c>
    </row>
    <row r="48" spans="2:15" ht="21" customHeight="1">
      <c r="B48" s="27" t="s">
        <v>79</v>
      </c>
      <c r="C48" s="26" t="s">
        <v>1</v>
      </c>
      <c r="E48" s="29" t="s">
        <v>122</v>
      </c>
      <c r="F48" s="30">
        <v>1427974000</v>
      </c>
      <c r="G48" s="30">
        <v>304765000</v>
      </c>
      <c r="H48" s="30">
        <v>1343164000</v>
      </c>
      <c r="I48" s="30">
        <v>0</v>
      </c>
      <c r="J48" s="30">
        <v>17865000</v>
      </c>
      <c r="K48" s="30">
        <v>11999861000</v>
      </c>
      <c r="L48" s="30">
        <v>0</v>
      </c>
      <c r="M48" s="30">
        <v>0</v>
      </c>
      <c r="N48" s="30">
        <v>0</v>
      </c>
      <c r="O48" s="31">
        <f t="shared" si="3"/>
        <v>15093629000</v>
      </c>
    </row>
    <row r="49" spans="2:15" ht="21" customHeight="1">
      <c r="B49" s="27" t="s">
        <v>80</v>
      </c>
      <c r="C49" s="26" t="s">
        <v>1</v>
      </c>
      <c r="E49" s="29" t="s">
        <v>123</v>
      </c>
      <c r="F49" s="30">
        <v>10179000</v>
      </c>
      <c r="G49" s="30">
        <v>1411000</v>
      </c>
      <c r="H49" s="30">
        <v>5801000</v>
      </c>
      <c r="I49" s="30">
        <v>0</v>
      </c>
      <c r="J49" s="30">
        <v>344000</v>
      </c>
      <c r="K49" s="30">
        <v>15608000</v>
      </c>
      <c r="L49" s="30">
        <v>0</v>
      </c>
      <c r="M49" s="30">
        <v>0</v>
      </c>
      <c r="N49" s="30">
        <v>0</v>
      </c>
      <c r="O49" s="31">
        <f t="shared" si="3"/>
        <v>33343000</v>
      </c>
    </row>
    <row r="50" spans="2:15" ht="21" customHeight="1">
      <c r="B50" s="27" t="s">
        <v>81</v>
      </c>
      <c r="C50" s="26" t="s">
        <v>1</v>
      </c>
      <c r="E50" s="29" t="s">
        <v>124</v>
      </c>
      <c r="F50" s="30">
        <v>1624000</v>
      </c>
      <c r="G50" s="30">
        <v>219000</v>
      </c>
      <c r="H50" s="30">
        <v>3900000</v>
      </c>
      <c r="I50" s="30">
        <v>0</v>
      </c>
      <c r="J50" s="30">
        <v>28000</v>
      </c>
      <c r="K50" s="30">
        <v>15859000</v>
      </c>
      <c r="L50" s="30">
        <v>91197000</v>
      </c>
      <c r="M50" s="30">
        <v>0</v>
      </c>
      <c r="N50" s="30">
        <v>0</v>
      </c>
      <c r="O50" s="31">
        <f t="shared" si="3"/>
        <v>112827000</v>
      </c>
    </row>
    <row r="51" spans="2:15" ht="21" customHeight="1">
      <c r="B51" s="27" t="s">
        <v>82</v>
      </c>
      <c r="C51" s="26" t="s">
        <v>1</v>
      </c>
      <c r="E51" s="29" t="s">
        <v>125</v>
      </c>
      <c r="F51" s="30">
        <v>1441000</v>
      </c>
      <c r="G51" s="30">
        <v>218000</v>
      </c>
      <c r="H51" s="30">
        <v>4816000</v>
      </c>
      <c r="I51" s="30">
        <v>0</v>
      </c>
      <c r="J51" s="30">
        <v>27000</v>
      </c>
      <c r="K51" s="30">
        <v>15516000</v>
      </c>
      <c r="L51" s="30">
        <v>89593000</v>
      </c>
      <c r="M51" s="30">
        <v>0</v>
      </c>
      <c r="N51" s="30">
        <v>0</v>
      </c>
      <c r="O51" s="31">
        <f t="shared" si="3"/>
        <v>111611000</v>
      </c>
    </row>
    <row r="52" spans="2:15" ht="21" customHeight="1">
      <c r="B52" s="27" t="s">
        <v>83</v>
      </c>
      <c r="C52" s="26" t="s">
        <v>1</v>
      </c>
      <c r="E52" s="29" t="s">
        <v>126</v>
      </c>
      <c r="F52" s="30">
        <v>1560000</v>
      </c>
      <c r="G52" s="30">
        <v>215000</v>
      </c>
      <c r="H52" s="30">
        <v>4011000</v>
      </c>
      <c r="I52" s="30">
        <v>0</v>
      </c>
      <c r="J52" s="30">
        <v>28000</v>
      </c>
      <c r="K52" s="30">
        <v>6625000</v>
      </c>
      <c r="L52" s="30">
        <v>67821000</v>
      </c>
      <c r="M52" s="30">
        <v>0</v>
      </c>
      <c r="N52" s="30">
        <v>0</v>
      </c>
      <c r="O52" s="31">
        <f t="shared" si="3"/>
        <v>80260000</v>
      </c>
    </row>
    <row r="53" spans="2:15" ht="21" customHeight="1">
      <c r="B53" s="27" t="s">
        <v>84</v>
      </c>
      <c r="C53" s="26" t="s">
        <v>1</v>
      </c>
      <c r="E53" s="29" t="s">
        <v>127</v>
      </c>
      <c r="F53" s="30">
        <v>1464225000</v>
      </c>
      <c r="G53" s="30">
        <v>272988000</v>
      </c>
      <c r="H53" s="30">
        <v>258377000</v>
      </c>
      <c r="I53" s="30">
        <v>0</v>
      </c>
      <c r="J53" s="30">
        <v>24963000</v>
      </c>
      <c r="K53" s="30">
        <v>10705862000</v>
      </c>
      <c r="L53" s="30">
        <v>32221000</v>
      </c>
      <c r="M53" s="30">
        <v>0</v>
      </c>
      <c r="N53" s="30">
        <v>0</v>
      </c>
      <c r="O53" s="31">
        <f t="shared" si="3"/>
        <v>12758636000</v>
      </c>
    </row>
    <row r="54" spans="2:15" ht="21" customHeight="1">
      <c r="B54" s="27" t="s">
        <v>85</v>
      </c>
      <c r="C54" s="26" t="s">
        <v>1</v>
      </c>
      <c r="E54" s="29" t="s">
        <v>128</v>
      </c>
      <c r="F54" s="30">
        <v>1811000</v>
      </c>
      <c r="G54" s="30">
        <v>374000</v>
      </c>
      <c r="H54" s="30">
        <v>1837000</v>
      </c>
      <c r="I54" s="30">
        <v>0</v>
      </c>
      <c r="J54" s="30">
        <v>0</v>
      </c>
      <c r="K54" s="30">
        <v>1583000</v>
      </c>
      <c r="L54" s="30">
        <v>0</v>
      </c>
      <c r="M54" s="30">
        <v>0</v>
      </c>
      <c r="N54" s="30">
        <v>0</v>
      </c>
      <c r="O54" s="31">
        <f t="shared" si="3"/>
        <v>5605000</v>
      </c>
    </row>
    <row r="55" spans="2:15" ht="21" customHeight="1">
      <c r="B55" s="27" t="s">
        <v>86</v>
      </c>
      <c r="C55" s="26" t="s">
        <v>1</v>
      </c>
      <c r="E55" s="29" t="s">
        <v>129</v>
      </c>
      <c r="F55" s="30">
        <v>42182000</v>
      </c>
      <c r="G55" s="30">
        <v>7498000</v>
      </c>
      <c r="H55" s="30">
        <v>53875000</v>
      </c>
      <c r="I55" s="30">
        <v>0</v>
      </c>
      <c r="J55" s="30">
        <v>1174000</v>
      </c>
      <c r="K55" s="30">
        <v>22610000</v>
      </c>
      <c r="L55" s="30">
        <v>0</v>
      </c>
      <c r="M55" s="30">
        <v>0</v>
      </c>
      <c r="N55" s="30">
        <v>0</v>
      </c>
      <c r="O55" s="31">
        <f t="shared" si="3"/>
        <v>127339000</v>
      </c>
    </row>
    <row r="56" spans="2:15" ht="21" customHeight="1">
      <c r="B56" s="27" t="s">
        <v>87</v>
      </c>
      <c r="C56" s="26" t="s">
        <v>1</v>
      </c>
      <c r="E56" s="29" t="s">
        <v>130</v>
      </c>
      <c r="F56" s="30">
        <v>10500000</v>
      </c>
      <c r="G56" s="30">
        <v>1394000</v>
      </c>
      <c r="H56" s="30">
        <v>6940000</v>
      </c>
      <c r="I56" s="30">
        <v>0</v>
      </c>
      <c r="J56" s="30">
        <v>150000</v>
      </c>
      <c r="K56" s="30">
        <v>1150000</v>
      </c>
      <c r="L56" s="30">
        <v>0</v>
      </c>
      <c r="M56" s="30">
        <v>0</v>
      </c>
      <c r="N56" s="30">
        <v>0</v>
      </c>
      <c r="O56" s="31">
        <f t="shared" si="3"/>
        <v>20134000</v>
      </c>
    </row>
    <row r="57" spans="2:15" ht="21" customHeight="1">
      <c r="B57" s="27" t="s">
        <v>88</v>
      </c>
      <c r="C57" s="26" t="s">
        <v>1</v>
      </c>
      <c r="E57" s="29" t="s">
        <v>131</v>
      </c>
      <c r="F57" s="30">
        <v>1018000</v>
      </c>
      <c r="G57" s="30">
        <v>91000</v>
      </c>
      <c r="H57" s="30">
        <v>4639000</v>
      </c>
      <c r="I57" s="30">
        <v>0</v>
      </c>
      <c r="J57" s="30">
        <v>612000</v>
      </c>
      <c r="K57" s="30">
        <v>0</v>
      </c>
      <c r="L57" s="30">
        <v>0</v>
      </c>
      <c r="M57" s="30">
        <v>0</v>
      </c>
      <c r="N57" s="30">
        <v>0</v>
      </c>
      <c r="O57" s="31">
        <f t="shared" si="3"/>
        <v>6360000</v>
      </c>
    </row>
    <row r="58" spans="2:15" ht="21" customHeight="1" thickBot="1">
      <c r="B58" s="27" t="s">
        <v>89</v>
      </c>
      <c r="C58" s="26" t="s">
        <v>1</v>
      </c>
      <c r="E58" s="29" t="s">
        <v>132</v>
      </c>
      <c r="F58" s="30">
        <v>13002000</v>
      </c>
      <c r="G58" s="30">
        <v>2927000</v>
      </c>
      <c r="H58" s="30">
        <v>7434000</v>
      </c>
      <c r="I58" s="30">
        <v>0</v>
      </c>
      <c r="J58" s="30">
        <v>0</v>
      </c>
      <c r="K58" s="30">
        <v>13566000</v>
      </c>
      <c r="L58" s="30">
        <v>8186000</v>
      </c>
      <c r="M58" s="30">
        <v>0</v>
      </c>
      <c r="N58" s="30">
        <v>0</v>
      </c>
      <c r="O58" s="31">
        <f t="shared" si="3"/>
        <v>45115000</v>
      </c>
    </row>
    <row r="59" spans="2:15" s="28" customFormat="1" ht="21" customHeight="1" hidden="1">
      <c r="B59" s="27" t="s">
        <v>1</v>
      </c>
      <c r="E59" s="32" t="s">
        <v>133</v>
      </c>
      <c r="F59" s="33">
        <v>162564041000</v>
      </c>
      <c r="G59" s="33">
        <v>27332959000</v>
      </c>
      <c r="H59" s="33">
        <v>51870331000</v>
      </c>
      <c r="I59" s="33">
        <v>59000000000</v>
      </c>
      <c r="J59" s="33">
        <v>266689832300</v>
      </c>
      <c r="K59" s="33">
        <v>64704647000</v>
      </c>
      <c r="L59" s="33">
        <v>40197762000</v>
      </c>
      <c r="M59" s="33">
        <v>13152107000</v>
      </c>
      <c r="N59" s="33">
        <v>5194922000</v>
      </c>
      <c r="O59" s="34" t="s">
        <v>1</v>
      </c>
    </row>
    <row r="60" spans="1:15" s="28" customFormat="1" ht="12" customHeight="1" thickBot="1">
      <c r="A60" s="35" t="s">
        <v>37</v>
      </c>
      <c r="E60" s="36" t="s">
        <v>1</v>
      </c>
      <c r="F60" s="37" t="s">
        <v>1</v>
      </c>
      <c r="G60" s="37" t="s">
        <v>1</v>
      </c>
      <c r="H60" s="37" t="s">
        <v>1</v>
      </c>
      <c r="I60" s="37" t="s">
        <v>1</v>
      </c>
      <c r="J60" s="37" t="s">
        <v>1</v>
      </c>
      <c r="K60" s="37" t="s">
        <v>1</v>
      </c>
      <c r="L60" s="37" t="s">
        <v>1</v>
      </c>
      <c r="M60" s="37" t="s">
        <v>1</v>
      </c>
      <c r="N60" s="37" t="s">
        <v>1</v>
      </c>
      <c r="O60" s="38" t="s">
        <v>1</v>
      </c>
    </row>
    <row r="61" spans="1:15" s="28" customFormat="1" ht="27" customHeight="1" thickBot="1">
      <c r="A61" s="35" t="s">
        <v>1</v>
      </c>
      <c r="B61" s="39" t="s">
        <v>38</v>
      </c>
      <c r="E61" s="40" t="s">
        <v>39</v>
      </c>
      <c r="F61" s="41">
        <v>6708851000</v>
      </c>
      <c r="G61" s="41">
        <v>1256213000</v>
      </c>
      <c r="H61" s="41">
        <v>5449774000</v>
      </c>
      <c r="I61" s="41">
        <v>0</v>
      </c>
      <c r="J61" s="41">
        <v>5074093000</v>
      </c>
      <c r="K61" s="41">
        <v>27612113000</v>
      </c>
      <c r="L61" s="41">
        <v>1641321000</v>
      </c>
      <c r="M61" s="41">
        <v>5756545000</v>
      </c>
      <c r="N61" s="41">
        <v>0</v>
      </c>
      <c r="O61" s="42">
        <f>SUM(F61:N61)</f>
        <v>53498910000</v>
      </c>
    </row>
    <row r="62" spans="1:15" s="28" customFormat="1" ht="27" customHeight="1" thickBot="1">
      <c r="A62" s="35" t="s">
        <v>1</v>
      </c>
      <c r="B62" s="39" t="s">
        <v>40</v>
      </c>
      <c r="E62" s="40" t="s">
        <v>134</v>
      </c>
      <c r="F62" s="41">
        <v>15017498000</v>
      </c>
      <c r="G62" s="41">
        <v>2268018000</v>
      </c>
      <c r="H62" s="41">
        <v>3146830000</v>
      </c>
      <c r="I62" s="41">
        <v>0</v>
      </c>
      <c r="J62" s="41">
        <v>611267000</v>
      </c>
      <c r="K62" s="41">
        <v>5021550000</v>
      </c>
      <c r="L62" s="41">
        <v>0</v>
      </c>
      <c r="M62" s="41">
        <v>0</v>
      </c>
      <c r="N62" s="41">
        <v>0</v>
      </c>
      <c r="O62" s="42">
        <f>SUM(F62:N62)</f>
        <v>26065163000</v>
      </c>
    </row>
    <row r="63" spans="1:15" s="28" customFormat="1" ht="27" customHeight="1" thickBot="1">
      <c r="A63" s="35" t="s">
        <v>37</v>
      </c>
      <c r="B63" s="39" t="s">
        <v>1</v>
      </c>
      <c r="E63" s="40" t="s">
        <v>41</v>
      </c>
      <c r="F63" s="41">
        <f aca="true" t="shared" si="4" ref="F63:O63">F62+F61</f>
        <v>21726349000</v>
      </c>
      <c r="G63" s="41">
        <f t="shared" si="4"/>
        <v>3524231000</v>
      </c>
      <c r="H63" s="41">
        <f t="shared" si="4"/>
        <v>8596604000</v>
      </c>
      <c r="I63" s="41">
        <f t="shared" si="4"/>
        <v>0</v>
      </c>
      <c r="J63" s="41">
        <f t="shared" si="4"/>
        <v>5685360000</v>
      </c>
      <c r="K63" s="41">
        <f t="shared" si="4"/>
        <v>32633663000</v>
      </c>
      <c r="L63" s="41">
        <f t="shared" si="4"/>
        <v>1641321000</v>
      </c>
      <c r="M63" s="41">
        <f t="shared" si="4"/>
        <v>5756545000</v>
      </c>
      <c r="N63" s="41">
        <f t="shared" si="4"/>
        <v>0</v>
      </c>
      <c r="O63" s="41">
        <f t="shared" si="4"/>
        <v>79564073000</v>
      </c>
    </row>
    <row r="64" ht="12.75">
      <c r="O64" s="19" t="s">
        <v>1</v>
      </c>
    </row>
  </sheetData>
  <sheetProtection/>
  <mergeCells count="14">
    <mergeCell ref="N13:N14"/>
    <mergeCell ref="O13:O14"/>
    <mergeCell ref="E9:O9"/>
    <mergeCell ref="E10:O10"/>
    <mergeCell ref="E11:O11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</mergeCells>
  <printOptions horizontalCentered="1" verticalCentered="1"/>
  <pageMargins left="0.35433070866141736" right="0.35433070866141736" top="0.3937007874015748" bottom="0.3937007874015748" header="0.2755905511811024" footer="0.2755905511811024"/>
  <pageSetup firstPageNumber="1" useFirstPageNumber="1"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="75" zoomScaleNormal="75" workbookViewId="0" topLeftCell="E9">
      <selection activeCell="E39" sqref="E39"/>
    </sheetView>
  </sheetViews>
  <sheetFormatPr defaultColWidth="9.00390625" defaultRowHeight="12.75"/>
  <cols>
    <col min="1" max="3" width="9.125" style="13" hidden="1" customWidth="1"/>
    <col min="4" max="4" width="14.75390625" style="13" hidden="1" customWidth="1"/>
    <col min="5" max="5" width="70.75390625" style="13" bestFit="1" customWidth="1"/>
    <col min="6" max="6" width="23.25390625" style="13" customWidth="1"/>
    <col min="7" max="8" width="18.75390625" style="13" bestFit="1" customWidth="1"/>
    <col min="9" max="9" width="17.75390625" style="13" bestFit="1" customWidth="1"/>
    <col min="10" max="10" width="18.75390625" style="13" customWidth="1"/>
    <col min="11" max="11" width="20.875" style="13" customWidth="1"/>
    <col min="12" max="13" width="18.75390625" style="13" bestFit="1" customWidth="1"/>
    <col min="14" max="14" width="17.75390625" style="13" bestFit="1" customWidth="1"/>
    <col min="15" max="15" width="20.75390625" style="13" bestFit="1" customWidth="1"/>
    <col min="16" max="16384" width="9.125" style="13" customWidth="1"/>
  </cols>
  <sheetData>
    <row r="1" spans="1:15" ht="12.75" hidden="1">
      <c r="A1" s="1" t="s">
        <v>0</v>
      </c>
      <c r="B1" s="2" t="s">
        <v>42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6" t="s">
        <v>5</v>
      </c>
    </row>
    <row r="2" spans="1:15" ht="12.75" hidden="1">
      <c r="A2" s="7" t="s">
        <v>6</v>
      </c>
      <c r="B2" s="2" t="s">
        <v>137</v>
      </c>
      <c r="C2" s="3" t="s">
        <v>44</v>
      </c>
      <c r="D2" s="4" t="s">
        <v>7</v>
      </c>
      <c r="E2" s="18" t="str">
        <f aca="true" t="shared" si="0" ref="E2:N2">ButceYil</f>
        <v>2016</v>
      </c>
      <c r="F2" s="18" t="str">
        <f t="shared" si="0"/>
        <v>2016</v>
      </c>
      <c r="G2" s="18" t="str">
        <f t="shared" si="0"/>
        <v>2016</v>
      </c>
      <c r="H2" s="18" t="str">
        <f t="shared" si="0"/>
        <v>2016</v>
      </c>
      <c r="I2" s="18" t="str">
        <f t="shared" si="0"/>
        <v>2016</v>
      </c>
      <c r="J2" s="18" t="str">
        <f t="shared" si="0"/>
        <v>2016</v>
      </c>
      <c r="K2" s="18" t="str">
        <f t="shared" si="0"/>
        <v>2016</v>
      </c>
      <c r="L2" s="18" t="str">
        <f t="shared" si="0"/>
        <v>2016</v>
      </c>
      <c r="M2" s="18" t="str">
        <f t="shared" si="0"/>
        <v>2016</v>
      </c>
      <c r="N2" s="18" t="str">
        <f t="shared" si="0"/>
        <v>2016</v>
      </c>
      <c r="O2" s="8" t="s">
        <v>1</v>
      </c>
    </row>
    <row r="3" spans="1:15" ht="12.75" hidden="1">
      <c r="A3" s="7" t="s">
        <v>1</v>
      </c>
      <c r="B3" s="2" t="s">
        <v>1</v>
      </c>
      <c r="C3" s="3" t="s">
        <v>1</v>
      </c>
      <c r="D3" s="4" t="s">
        <v>8</v>
      </c>
      <c r="E3" s="18" t="s">
        <v>1</v>
      </c>
      <c r="F3" s="18" t="str">
        <f aca="true" t="shared" si="1" ref="F3:N3">ButceYil</f>
        <v>2016</v>
      </c>
      <c r="G3" s="18" t="str">
        <f t="shared" si="1"/>
        <v>2016</v>
      </c>
      <c r="H3" s="18" t="str">
        <f t="shared" si="1"/>
        <v>2016</v>
      </c>
      <c r="I3" s="18" t="str">
        <f t="shared" si="1"/>
        <v>2016</v>
      </c>
      <c r="J3" s="18" t="str">
        <f t="shared" si="1"/>
        <v>2016</v>
      </c>
      <c r="K3" s="18" t="str">
        <f t="shared" si="1"/>
        <v>2016</v>
      </c>
      <c r="L3" s="18" t="str">
        <f t="shared" si="1"/>
        <v>2016</v>
      </c>
      <c r="M3" s="18" t="str">
        <f t="shared" si="1"/>
        <v>2016</v>
      </c>
      <c r="N3" s="18" t="str">
        <f t="shared" si="1"/>
        <v>2016</v>
      </c>
      <c r="O3" s="8" t="s">
        <v>1</v>
      </c>
    </row>
    <row r="4" spans="1:15" ht="12.75" hidden="1">
      <c r="A4" s="7" t="s">
        <v>9</v>
      </c>
      <c r="B4" s="2" t="s">
        <v>43</v>
      </c>
      <c r="C4" s="3" t="s">
        <v>46</v>
      </c>
      <c r="D4" s="4" t="s">
        <v>10</v>
      </c>
      <c r="E4" s="18" t="s">
        <v>1</v>
      </c>
      <c r="F4" s="18" t="str">
        <f aca="true" t="shared" si="2" ref="F4:N4">Asama</f>
        <v>23</v>
      </c>
      <c r="G4" s="18" t="str">
        <f t="shared" si="2"/>
        <v>23</v>
      </c>
      <c r="H4" s="18" t="str">
        <f t="shared" si="2"/>
        <v>23</v>
      </c>
      <c r="I4" s="18" t="str">
        <f t="shared" si="2"/>
        <v>23</v>
      </c>
      <c r="J4" s="18" t="str">
        <f t="shared" si="2"/>
        <v>23</v>
      </c>
      <c r="K4" s="18" t="str">
        <f t="shared" si="2"/>
        <v>23</v>
      </c>
      <c r="L4" s="18" t="str">
        <f t="shared" si="2"/>
        <v>23</v>
      </c>
      <c r="M4" s="18" t="str">
        <f t="shared" si="2"/>
        <v>23</v>
      </c>
      <c r="N4" s="18" t="str">
        <f t="shared" si="2"/>
        <v>23</v>
      </c>
      <c r="O4" s="8" t="s">
        <v>1</v>
      </c>
    </row>
    <row r="5" spans="1:15" ht="12.75" hidden="1">
      <c r="A5" s="7" t="s">
        <v>11</v>
      </c>
      <c r="B5" s="9" t="s">
        <v>138</v>
      </c>
      <c r="C5" s="9" t="s">
        <v>1</v>
      </c>
      <c r="D5" s="4" t="s">
        <v>12</v>
      </c>
      <c r="E5" s="5" t="s">
        <v>1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0" t="s">
        <v>18</v>
      </c>
      <c r="L5" s="10" t="s">
        <v>19</v>
      </c>
      <c r="M5" s="10" t="s">
        <v>20</v>
      </c>
      <c r="N5" s="10" t="s">
        <v>21</v>
      </c>
      <c r="O5" s="8" t="s">
        <v>1</v>
      </c>
    </row>
    <row r="6" spans="1:15" ht="12.75" hidden="1">
      <c r="A6" s="8" t="s">
        <v>1</v>
      </c>
      <c r="B6" s="8" t="s">
        <v>1</v>
      </c>
      <c r="C6" s="8" t="s">
        <v>1</v>
      </c>
      <c r="D6" s="11" t="s">
        <v>5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</row>
    <row r="7" spans="1:15" ht="12.75" hidden="1">
      <c r="A7" s="24" t="s">
        <v>22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2.75" customHeight="1" hidden="1">
      <c r="A8" s="9" t="s">
        <v>1</v>
      </c>
      <c r="B8" s="9" t="s">
        <v>1</v>
      </c>
      <c r="C8" s="9" t="s">
        <v>1</v>
      </c>
      <c r="D8" s="4" t="s">
        <v>1</v>
      </c>
      <c r="E8" s="4" t="s">
        <v>1</v>
      </c>
      <c r="F8" s="4" t="s">
        <v>1</v>
      </c>
      <c r="G8" s="4" t="s">
        <v>1</v>
      </c>
      <c r="H8" s="4" t="s">
        <v>1</v>
      </c>
      <c r="I8" s="4" t="s">
        <v>1</v>
      </c>
      <c r="J8" s="4" t="s">
        <v>1</v>
      </c>
      <c r="K8" s="4" t="s">
        <v>1</v>
      </c>
      <c r="L8" s="4" t="s">
        <v>1</v>
      </c>
      <c r="M8" s="4" t="s">
        <v>1</v>
      </c>
      <c r="N8" s="4" t="s">
        <v>1</v>
      </c>
      <c r="O8" s="8" t="s">
        <v>1</v>
      </c>
    </row>
    <row r="9" spans="1:15" ht="19.5" customHeight="1">
      <c r="A9" s="9" t="s">
        <v>1</v>
      </c>
      <c r="B9" s="9" t="s">
        <v>1</v>
      </c>
      <c r="C9" s="9" t="s">
        <v>1</v>
      </c>
      <c r="D9" s="12" t="s">
        <v>1</v>
      </c>
      <c r="E9" s="43" t="s">
        <v>139</v>
      </c>
      <c r="F9" s="43" t="s">
        <v>1</v>
      </c>
      <c r="G9" s="43" t="s">
        <v>1</v>
      </c>
      <c r="H9" s="43" t="s">
        <v>1</v>
      </c>
      <c r="I9" s="43" t="s">
        <v>1</v>
      </c>
      <c r="J9" s="43" t="s">
        <v>1</v>
      </c>
      <c r="K9" s="43" t="s">
        <v>1</v>
      </c>
      <c r="L9" s="43" t="s">
        <v>1</v>
      </c>
      <c r="M9" s="43" t="s">
        <v>1</v>
      </c>
      <c r="N9" s="43" t="s">
        <v>1</v>
      </c>
      <c r="O9" s="43" t="s">
        <v>1</v>
      </c>
    </row>
    <row r="10" spans="1:15" ht="19.5" customHeight="1">
      <c r="A10" s="9" t="s">
        <v>1</v>
      </c>
      <c r="B10" s="9" t="s">
        <v>1</v>
      </c>
      <c r="C10" s="9" t="s">
        <v>1</v>
      </c>
      <c r="E10" s="43" t="s">
        <v>141</v>
      </c>
      <c r="F10" s="43" t="s">
        <v>1</v>
      </c>
      <c r="G10" s="43" t="s">
        <v>1</v>
      </c>
      <c r="H10" s="43" t="s">
        <v>1</v>
      </c>
      <c r="I10" s="43" t="s">
        <v>1</v>
      </c>
      <c r="J10" s="43" t="s">
        <v>1</v>
      </c>
      <c r="K10" s="43" t="s">
        <v>1</v>
      </c>
      <c r="L10" s="43" t="s">
        <v>1</v>
      </c>
      <c r="M10" s="43" t="s">
        <v>1</v>
      </c>
      <c r="N10" s="43" t="s">
        <v>1</v>
      </c>
      <c r="O10" s="43" t="s">
        <v>1</v>
      </c>
    </row>
    <row r="11" spans="1:15" ht="19.5" customHeight="1">
      <c r="A11" s="9" t="s">
        <v>1</v>
      </c>
      <c r="B11" s="9" t="s">
        <v>1</v>
      </c>
      <c r="C11" s="9" t="s">
        <v>1</v>
      </c>
      <c r="D11" s="12" t="s">
        <v>1</v>
      </c>
      <c r="E11" s="44" t="s">
        <v>24</v>
      </c>
      <c r="F11" s="44" t="s">
        <v>1</v>
      </c>
      <c r="G11" s="44" t="s">
        <v>1</v>
      </c>
      <c r="H11" s="44" t="s">
        <v>1</v>
      </c>
      <c r="I11" s="44" t="s">
        <v>1</v>
      </c>
      <c r="J11" s="44" t="s">
        <v>1</v>
      </c>
      <c r="K11" s="44" t="s">
        <v>1</v>
      </c>
      <c r="L11" s="44" t="s">
        <v>1</v>
      </c>
      <c r="M11" s="44" t="s">
        <v>1</v>
      </c>
      <c r="N11" s="44" t="s">
        <v>1</v>
      </c>
      <c r="O11" s="44" t="s">
        <v>1</v>
      </c>
    </row>
    <row r="12" spans="1:15" ht="12.75" customHeight="1" thickBot="1">
      <c r="A12" s="9" t="s">
        <v>1</v>
      </c>
      <c r="B12" s="9" t="s">
        <v>1</v>
      </c>
      <c r="C12" s="9" t="s">
        <v>1</v>
      </c>
      <c r="D12" s="12" t="s">
        <v>1</v>
      </c>
      <c r="E12" s="14" t="s">
        <v>1</v>
      </c>
      <c r="F12" s="14" t="s">
        <v>1</v>
      </c>
      <c r="G12" s="14" t="s">
        <v>1</v>
      </c>
      <c r="H12" s="14" t="s">
        <v>1</v>
      </c>
      <c r="I12" s="14" t="s">
        <v>1</v>
      </c>
      <c r="J12" s="14" t="s">
        <v>1</v>
      </c>
      <c r="K12" s="14" t="s">
        <v>1</v>
      </c>
      <c r="L12" s="14" t="s">
        <v>1</v>
      </c>
      <c r="M12" s="14" t="s">
        <v>1</v>
      </c>
      <c r="N12" s="14" t="s">
        <v>1</v>
      </c>
      <c r="O12" s="25" t="str">
        <f>IF(ButceYil&gt;2008,"TL","YTL")</f>
        <v>TL</v>
      </c>
    </row>
    <row r="13" spans="1:15" s="22" customFormat="1" ht="24.75" customHeight="1">
      <c r="A13" s="20" t="s">
        <v>1</v>
      </c>
      <c r="B13" s="20" t="s">
        <v>1</v>
      </c>
      <c r="C13" s="20" t="s">
        <v>1</v>
      </c>
      <c r="D13" s="21" t="s">
        <v>1</v>
      </c>
      <c r="E13" s="47" t="s">
        <v>25</v>
      </c>
      <c r="F13" s="45" t="s">
        <v>26</v>
      </c>
      <c r="G13" s="45" t="s">
        <v>27</v>
      </c>
      <c r="H13" s="45" t="s">
        <v>28</v>
      </c>
      <c r="I13" s="45" t="s">
        <v>29</v>
      </c>
      <c r="J13" s="45" t="s">
        <v>30</v>
      </c>
      <c r="K13" s="45" t="s">
        <v>31</v>
      </c>
      <c r="L13" s="45" t="s">
        <v>32</v>
      </c>
      <c r="M13" s="45" t="s">
        <v>33</v>
      </c>
      <c r="N13" s="45" t="s">
        <v>34</v>
      </c>
      <c r="O13" s="45" t="s">
        <v>35</v>
      </c>
    </row>
    <row r="14" spans="4:15" s="22" customFormat="1" ht="24.75" customHeight="1" thickBot="1">
      <c r="D14" s="23" t="s">
        <v>1</v>
      </c>
      <c r="E14" s="48" t="s">
        <v>1</v>
      </c>
      <c r="F14" s="46" t="s">
        <v>1</v>
      </c>
      <c r="G14" s="46" t="s">
        <v>1</v>
      </c>
      <c r="H14" s="46" t="s">
        <v>1</v>
      </c>
      <c r="I14" s="46" t="s">
        <v>1</v>
      </c>
      <c r="J14" s="46" t="s">
        <v>1</v>
      </c>
      <c r="K14" s="46" t="s">
        <v>1</v>
      </c>
      <c r="L14" s="46" t="s">
        <v>1</v>
      </c>
      <c r="M14" s="46" t="s">
        <v>1</v>
      </c>
      <c r="N14" s="46" t="s">
        <v>1</v>
      </c>
      <c r="O14" s="46" t="s">
        <v>1</v>
      </c>
    </row>
    <row r="15" spans="1:15" ht="21" customHeight="1" hidden="1">
      <c r="A15" s="23" t="s">
        <v>2</v>
      </c>
      <c r="B15" s="23" t="s">
        <v>36</v>
      </c>
      <c r="C15" s="23" t="s">
        <v>5</v>
      </c>
      <c r="E15" s="15" t="s">
        <v>1</v>
      </c>
      <c r="F15" s="16" t="s">
        <v>1</v>
      </c>
      <c r="G15" s="16" t="s">
        <v>1</v>
      </c>
      <c r="H15" s="16" t="s">
        <v>1</v>
      </c>
      <c r="I15" s="16" t="s">
        <v>1</v>
      </c>
      <c r="J15" s="16" t="s">
        <v>1</v>
      </c>
      <c r="K15" s="16" t="s">
        <v>1</v>
      </c>
      <c r="L15" s="16" t="s">
        <v>1</v>
      </c>
      <c r="M15" s="16" t="s">
        <v>1</v>
      </c>
      <c r="N15" s="16" t="s">
        <v>1</v>
      </c>
      <c r="O15" s="17" t="s">
        <v>1</v>
      </c>
    </row>
    <row r="16" spans="1:15" s="28" customFormat="1" ht="21" customHeight="1">
      <c r="A16" s="26" t="s">
        <v>1</v>
      </c>
      <c r="B16" s="27" t="s">
        <v>47</v>
      </c>
      <c r="C16" s="26" t="s">
        <v>1</v>
      </c>
      <c r="E16" s="29" t="s">
        <v>90</v>
      </c>
      <c r="F16" s="30">
        <v>310065000</v>
      </c>
      <c r="G16" s="30">
        <v>2530000</v>
      </c>
      <c r="H16" s="30">
        <v>200000000</v>
      </c>
      <c r="I16" s="30">
        <v>0</v>
      </c>
      <c r="J16" s="30">
        <v>470000</v>
      </c>
      <c r="K16" s="30">
        <v>2668000</v>
      </c>
      <c r="L16" s="30">
        <v>0</v>
      </c>
      <c r="M16" s="30">
        <v>0</v>
      </c>
      <c r="N16" s="30">
        <v>0</v>
      </c>
      <c r="O16" s="31">
        <f aca="true" t="shared" si="3" ref="O16:O58">N16+M16+L16+K16+J16+I16+H16+G16+F16</f>
        <v>515733000</v>
      </c>
    </row>
    <row r="17" spans="2:15" ht="21" customHeight="1">
      <c r="B17" s="27" t="s">
        <v>48</v>
      </c>
      <c r="C17" s="26" t="s">
        <v>1</v>
      </c>
      <c r="E17" s="29" t="s">
        <v>91</v>
      </c>
      <c r="F17" s="30">
        <v>6470000</v>
      </c>
      <c r="G17" s="30">
        <v>1042000</v>
      </c>
      <c r="H17" s="30">
        <v>5157000</v>
      </c>
      <c r="I17" s="30">
        <v>0</v>
      </c>
      <c r="J17" s="30">
        <v>377000</v>
      </c>
      <c r="K17" s="30">
        <v>532000</v>
      </c>
      <c r="L17" s="30">
        <v>0</v>
      </c>
      <c r="M17" s="30">
        <v>0</v>
      </c>
      <c r="N17" s="30">
        <v>0</v>
      </c>
      <c r="O17" s="31">
        <f t="shared" si="3"/>
        <v>13578000</v>
      </c>
    </row>
    <row r="18" spans="2:15" ht="21" customHeight="1">
      <c r="B18" s="27" t="s">
        <v>49</v>
      </c>
      <c r="C18" s="26" t="s">
        <v>1</v>
      </c>
      <c r="E18" s="29" t="s">
        <v>92</v>
      </c>
      <c r="F18" s="30">
        <v>2621000</v>
      </c>
      <c r="G18" s="30">
        <v>417000</v>
      </c>
      <c r="H18" s="30">
        <v>2347000</v>
      </c>
      <c r="I18" s="30">
        <v>0</v>
      </c>
      <c r="J18" s="30">
        <v>321000</v>
      </c>
      <c r="K18" s="30">
        <v>0</v>
      </c>
      <c r="L18" s="30">
        <v>0</v>
      </c>
      <c r="M18" s="30">
        <v>0</v>
      </c>
      <c r="N18" s="30">
        <v>0</v>
      </c>
      <c r="O18" s="31">
        <f t="shared" si="3"/>
        <v>5706000</v>
      </c>
    </row>
    <row r="19" spans="2:15" ht="21" customHeight="1">
      <c r="B19" s="27" t="s">
        <v>50</v>
      </c>
      <c r="C19" s="26" t="s">
        <v>1</v>
      </c>
      <c r="E19" s="29" t="s">
        <v>93</v>
      </c>
      <c r="F19" s="30">
        <v>2599000</v>
      </c>
      <c r="G19" s="30">
        <v>424000</v>
      </c>
      <c r="H19" s="30">
        <v>2425000</v>
      </c>
      <c r="I19" s="30">
        <v>0</v>
      </c>
      <c r="J19" s="30">
        <v>277000</v>
      </c>
      <c r="K19" s="30">
        <v>0</v>
      </c>
      <c r="L19" s="30">
        <v>0</v>
      </c>
      <c r="M19" s="30">
        <v>0</v>
      </c>
      <c r="N19" s="30">
        <v>0</v>
      </c>
      <c r="O19" s="31">
        <f t="shared" si="3"/>
        <v>5725000</v>
      </c>
    </row>
    <row r="20" spans="2:15" ht="21" customHeight="1">
      <c r="B20" s="27" t="s">
        <v>51</v>
      </c>
      <c r="C20" s="26" t="s">
        <v>1</v>
      </c>
      <c r="E20" s="29" t="s">
        <v>94</v>
      </c>
      <c r="F20" s="30">
        <v>3259000</v>
      </c>
      <c r="G20" s="30">
        <v>542000</v>
      </c>
      <c r="H20" s="30">
        <v>10915000</v>
      </c>
      <c r="I20" s="30">
        <v>0</v>
      </c>
      <c r="J20" s="30">
        <v>888000</v>
      </c>
      <c r="K20" s="30">
        <v>2001000</v>
      </c>
      <c r="L20" s="30">
        <v>0</v>
      </c>
      <c r="M20" s="30">
        <v>0</v>
      </c>
      <c r="N20" s="30">
        <v>0</v>
      </c>
      <c r="O20" s="31">
        <f t="shared" si="3"/>
        <v>17605000</v>
      </c>
    </row>
    <row r="21" spans="2:15" ht="21" customHeight="1">
      <c r="B21" s="27" t="s">
        <v>52</v>
      </c>
      <c r="C21" s="26" t="s">
        <v>1</v>
      </c>
      <c r="E21" s="29" t="s">
        <v>95</v>
      </c>
      <c r="F21" s="30">
        <v>3885000</v>
      </c>
      <c r="G21" s="30">
        <v>592000</v>
      </c>
      <c r="H21" s="30">
        <v>5740000</v>
      </c>
      <c r="I21" s="30">
        <v>0</v>
      </c>
      <c r="J21" s="30">
        <v>180000</v>
      </c>
      <c r="K21" s="30">
        <v>1499000</v>
      </c>
      <c r="L21" s="30">
        <v>0</v>
      </c>
      <c r="M21" s="30">
        <v>0</v>
      </c>
      <c r="N21" s="30">
        <v>0</v>
      </c>
      <c r="O21" s="31">
        <f t="shared" si="3"/>
        <v>11896000</v>
      </c>
    </row>
    <row r="22" spans="2:15" ht="21" customHeight="1">
      <c r="B22" s="27" t="s">
        <v>53</v>
      </c>
      <c r="C22" s="26" t="s">
        <v>1</v>
      </c>
      <c r="E22" s="29" t="s">
        <v>96</v>
      </c>
      <c r="F22" s="30">
        <v>9294000</v>
      </c>
      <c r="G22" s="30">
        <v>1515000</v>
      </c>
      <c r="H22" s="30">
        <v>4424000</v>
      </c>
      <c r="I22" s="30">
        <v>0</v>
      </c>
      <c r="J22" s="30">
        <v>1719000</v>
      </c>
      <c r="K22" s="30">
        <v>2780000</v>
      </c>
      <c r="L22" s="30">
        <v>0</v>
      </c>
      <c r="M22" s="30">
        <v>0</v>
      </c>
      <c r="N22" s="30">
        <v>0</v>
      </c>
      <c r="O22" s="31">
        <f t="shared" si="3"/>
        <v>19732000</v>
      </c>
    </row>
    <row r="23" spans="2:15" ht="21" customHeight="1">
      <c r="B23" s="27" t="s">
        <v>54</v>
      </c>
      <c r="C23" s="26" t="s">
        <v>1</v>
      </c>
      <c r="E23" s="29" t="s">
        <v>97</v>
      </c>
      <c r="F23" s="30">
        <v>430691000</v>
      </c>
      <c r="G23" s="30">
        <v>83210000</v>
      </c>
      <c r="H23" s="30">
        <v>339166000</v>
      </c>
      <c r="I23" s="30">
        <v>0</v>
      </c>
      <c r="J23" s="30">
        <v>382566000</v>
      </c>
      <c r="K23" s="30">
        <v>351023000</v>
      </c>
      <c r="L23" s="30">
        <v>1391553000</v>
      </c>
      <c r="M23" s="30">
        <v>0</v>
      </c>
      <c r="N23" s="30">
        <v>0</v>
      </c>
      <c r="O23" s="31">
        <f t="shared" si="3"/>
        <v>2978209000</v>
      </c>
    </row>
    <row r="24" spans="2:15" ht="21" customHeight="1">
      <c r="B24" s="27" t="s">
        <v>55</v>
      </c>
      <c r="C24" s="26" t="s">
        <v>1</v>
      </c>
      <c r="E24" s="29" t="s">
        <v>98</v>
      </c>
      <c r="F24" s="30">
        <v>1893000</v>
      </c>
      <c r="G24" s="30">
        <v>171000</v>
      </c>
      <c r="H24" s="30">
        <v>5512000</v>
      </c>
      <c r="I24" s="30">
        <v>0</v>
      </c>
      <c r="J24" s="30">
        <v>6902000</v>
      </c>
      <c r="K24" s="30">
        <v>2734000</v>
      </c>
      <c r="L24" s="30">
        <v>0</v>
      </c>
      <c r="M24" s="30">
        <v>0</v>
      </c>
      <c r="N24" s="30">
        <v>0</v>
      </c>
      <c r="O24" s="31">
        <f t="shared" si="3"/>
        <v>17212000</v>
      </c>
    </row>
    <row r="25" spans="2:15" ht="21" customHeight="1">
      <c r="B25" s="27" t="s">
        <v>56</v>
      </c>
      <c r="C25" s="26" t="s">
        <v>1</v>
      </c>
      <c r="E25" s="29" t="s">
        <v>99</v>
      </c>
      <c r="F25" s="30">
        <v>3906000</v>
      </c>
      <c r="G25" s="30">
        <v>550000</v>
      </c>
      <c r="H25" s="30">
        <v>13305000</v>
      </c>
      <c r="I25" s="30">
        <v>0</v>
      </c>
      <c r="J25" s="30">
        <v>1494000</v>
      </c>
      <c r="K25" s="30">
        <v>5202000</v>
      </c>
      <c r="L25" s="30">
        <v>0</v>
      </c>
      <c r="M25" s="30">
        <v>0</v>
      </c>
      <c r="N25" s="30">
        <v>0</v>
      </c>
      <c r="O25" s="31">
        <f t="shared" si="3"/>
        <v>24457000</v>
      </c>
    </row>
    <row r="26" spans="2:15" ht="21" customHeight="1">
      <c r="B26" s="27" t="s">
        <v>57</v>
      </c>
      <c r="C26" s="26" t="s">
        <v>1</v>
      </c>
      <c r="E26" s="29" t="s">
        <v>100</v>
      </c>
      <c r="F26" s="30">
        <v>383994000</v>
      </c>
      <c r="G26" s="30">
        <v>72528000</v>
      </c>
      <c r="H26" s="30">
        <v>1847023000</v>
      </c>
      <c r="I26" s="30">
        <v>0</v>
      </c>
      <c r="J26" s="30">
        <v>2885584000</v>
      </c>
      <c r="K26" s="30">
        <v>1425912000</v>
      </c>
      <c r="L26" s="30">
        <v>0</v>
      </c>
      <c r="M26" s="30">
        <v>6206658000</v>
      </c>
      <c r="N26" s="30">
        <v>0</v>
      </c>
      <c r="O26" s="31">
        <f t="shared" si="3"/>
        <v>12821699000</v>
      </c>
    </row>
    <row r="27" spans="2:15" ht="21" customHeight="1">
      <c r="B27" s="27" t="s">
        <v>58</v>
      </c>
      <c r="C27" s="26" t="s">
        <v>1</v>
      </c>
      <c r="E27" s="29" t="s">
        <v>101</v>
      </c>
      <c r="F27" s="30">
        <v>58868000</v>
      </c>
      <c r="G27" s="30">
        <v>9918000</v>
      </c>
      <c r="H27" s="30">
        <v>33710000</v>
      </c>
      <c r="I27" s="30">
        <v>0</v>
      </c>
      <c r="J27" s="30">
        <v>642209000</v>
      </c>
      <c r="K27" s="30">
        <v>590844000</v>
      </c>
      <c r="L27" s="30">
        <v>1665000</v>
      </c>
      <c r="M27" s="30">
        <v>0</v>
      </c>
      <c r="N27" s="30">
        <v>0</v>
      </c>
      <c r="O27" s="31">
        <f t="shared" si="3"/>
        <v>1337214000</v>
      </c>
    </row>
    <row r="28" spans="2:15" ht="21" customHeight="1">
      <c r="B28" s="27" t="s">
        <v>59</v>
      </c>
      <c r="C28" s="26" t="s">
        <v>1</v>
      </c>
      <c r="E28" s="29" t="s">
        <v>102</v>
      </c>
      <c r="F28" s="30">
        <v>150056000</v>
      </c>
      <c r="G28" s="30">
        <v>23273000</v>
      </c>
      <c r="H28" s="30">
        <v>66604000</v>
      </c>
      <c r="I28" s="30">
        <v>0</v>
      </c>
      <c r="J28" s="30">
        <v>10326000</v>
      </c>
      <c r="K28" s="30">
        <v>12003000</v>
      </c>
      <c r="L28" s="30">
        <v>0</v>
      </c>
      <c r="M28" s="30">
        <v>0</v>
      </c>
      <c r="N28" s="30">
        <v>0</v>
      </c>
      <c r="O28" s="31">
        <f t="shared" si="3"/>
        <v>262262000</v>
      </c>
    </row>
    <row r="29" spans="2:15" ht="21" customHeight="1">
      <c r="B29" s="27" t="s">
        <v>60</v>
      </c>
      <c r="C29" s="26" t="s">
        <v>1</v>
      </c>
      <c r="E29" s="29" t="s">
        <v>103</v>
      </c>
      <c r="F29" s="30">
        <v>221192000</v>
      </c>
      <c r="G29" s="30">
        <v>29190000</v>
      </c>
      <c r="H29" s="30">
        <v>46969000</v>
      </c>
      <c r="I29" s="30">
        <v>0</v>
      </c>
      <c r="J29" s="30">
        <v>8090000</v>
      </c>
      <c r="K29" s="30">
        <v>10670000</v>
      </c>
      <c r="L29" s="30">
        <v>0</v>
      </c>
      <c r="M29" s="30">
        <v>0</v>
      </c>
      <c r="N29" s="30">
        <v>0</v>
      </c>
      <c r="O29" s="31">
        <f t="shared" si="3"/>
        <v>316111000</v>
      </c>
    </row>
    <row r="30" spans="2:15" ht="21" customHeight="1">
      <c r="B30" s="27" t="s">
        <v>61</v>
      </c>
      <c r="C30" s="26" t="s">
        <v>1</v>
      </c>
      <c r="E30" s="29" t="s">
        <v>104</v>
      </c>
      <c r="F30" s="30">
        <v>1512687000</v>
      </c>
      <c r="G30" s="30">
        <v>340126000</v>
      </c>
      <c r="H30" s="30">
        <v>191565000</v>
      </c>
      <c r="I30" s="30">
        <v>0</v>
      </c>
      <c r="J30" s="30">
        <v>55803000</v>
      </c>
      <c r="K30" s="30">
        <v>1219865000</v>
      </c>
      <c r="L30" s="30">
        <v>28295000</v>
      </c>
      <c r="M30" s="30">
        <v>139629000</v>
      </c>
      <c r="N30" s="30">
        <v>0</v>
      </c>
      <c r="O30" s="31">
        <f t="shared" si="3"/>
        <v>3487970000</v>
      </c>
    </row>
    <row r="31" spans="2:15" ht="21" customHeight="1">
      <c r="B31" s="27" t="s">
        <v>62</v>
      </c>
      <c r="C31" s="26" t="s">
        <v>1</v>
      </c>
      <c r="E31" s="29" t="s">
        <v>105</v>
      </c>
      <c r="F31" s="30">
        <v>113696000</v>
      </c>
      <c r="G31" s="30">
        <v>18849000</v>
      </c>
      <c r="H31" s="30">
        <v>108599000</v>
      </c>
      <c r="I31" s="30">
        <v>0</v>
      </c>
      <c r="J31" s="30">
        <v>41993000</v>
      </c>
      <c r="K31" s="30">
        <v>300090000</v>
      </c>
      <c r="L31" s="30">
        <v>0</v>
      </c>
      <c r="M31" s="30">
        <v>0</v>
      </c>
      <c r="N31" s="30">
        <v>0</v>
      </c>
      <c r="O31" s="31">
        <f t="shared" si="3"/>
        <v>583227000</v>
      </c>
    </row>
    <row r="32" spans="2:15" ht="21" customHeight="1">
      <c r="B32" s="27" t="s">
        <v>63</v>
      </c>
      <c r="C32" s="26" t="s">
        <v>1</v>
      </c>
      <c r="E32" s="29" t="s">
        <v>106</v>
      </c>
      <c r="F32" s="30">
        <v>29375000</v>
      </c>
      <c r="G32" s="30">
        <v>5069000</v>
      </c>
      <c r="H32" s="30">
        <v>12860000</v>
      </c>
      <c r="I32" s="30">
        <v>0</v>
      </c>
      <c r="J32" s="30">
        <v>477000</v>
      </c>
      <c r="K32" s="30">
        <v>124038000</v>
      </c>
      <c r="L32" s="30">
        <v>0</v>
      </c>
      <c r="M32" s="30">
        <v>0</v>
      </c>
      <c r="N32" s="30">
        <v>0</v>
      </c>
      <c r="O32" s="31">
        <f t="shared" si="3"/>
        <v>171819000</v>
      </c>
    </row>
    <row r="33" spans="2:15" ht="21" customHeight="1">
      <c r="B33" s="27" t="s">
        <v>64</v>
      </c>
      <c r="C33" s="26" t="s">
        <v>1</v>
      </c>
      <c r="E33" s="29" t="s">
        <v>107</v>
      </c>
      <c r="F33" s="30">
        <v>8538000</v>
      </c>
      <c r="G33" s="30">
        <v>821000</v>
      </c>
      <c r="H33" s="30">
        <v>3215000</v>
      </c>
      <c r="I33" s="30">
        <v>0</v>
      </c>
      <c r="J33" s="30">
        <v>637000</v>
      </c>
      <c r="K33" s="30">
        <v>1256000</v>
      </c>
      <c r="L33" s="30">
        <v>0</v>
      </c>
      <c r="M33" s="30">
        <v>0</v>
      </c>
      <c r="N33" s="30">
        <v>0</v>
      </c>
      <c r="O33" s="31">
        <f t="shared" si="3"/>
        <v>14467000</v>
      </c>
    </row>
    <row r="34" spans="2:15" ht="21" customHeight="1">
      <c r="B34" s="27" t="s">
        <v>65</v>
      </c>
      <c r="C34" s="26" t="s">
        <v>1</v>
      </c>
      <c r="E34" s="29" t="s">
        <v>108</v>
      </c>
      <c r="F34" s="30">
        <v>223140000</v>
      </c>
      <c r="G34" s="30">
        <v>47541000</v>
      </c>
      <c r="H34" s="30">
        <v>56285000</v>
      </c>
      <c r="I34" s="30">
        <v>0</v>
      </c>
      <c r="J34" s="30">
        <v>2031000</v>
      </c>
      <c r="K34" s="30">
        <v>30769000</v>
      </c>
      <c r="L34" s="30">
        <v>0</v>
      </c>
      <c r="M34" s="30">
        <v>0</v>
      </c>
      <c r="N34" s="30">
        <v>0</v>
      </c>
      <c r="O34" s="31">
        <f t="shared" si="3"/>
        <v>359766000</v>
      </c>
    </row>
    <row r="35" spans="2:15" ht="21" customHeight="1">
      <c r="B35" s="27" t="s">
        <v>66</v>
      </c>
      <c r="C35" s="26" t="s">
        <v>1</v>
      </c>
      <c r="E35" s="29" t="s">
        <v>109</v>
      </c>
      <c r="F35" s="30">
        <v>29037000</v>
      </c>
      <c r="G35" s="30">
        <v>3910000</v>
      </c>
      <c r="H35" s="30">
        <v>30618000</v>
      </c>
      <c r="I35" s="30">
        <v>0</v>
      </c>
      <c r="J35" s="30">
        <v>1291000</v>
      </c>
      <c r="K35" s="30">
        <v>7364000</v>
      </c>
      <c r="L35" s="30">
        <v>0</v>
      </c>
      <c r="M35" s="30">
        <v>0</v>
      </c>
      <c r="N35" s="30">
        <v>0</v>
      </c>
      <c r="O35" s="31">
        <f t="shared" si="3"/>
        <v>72220000</v>
      </c>
    </row>
    <row r="36" spans="2:15" ht="21" customHeight="1">
      <c r="B36" s="27" t="s">
        <v>67</v>
      </c>
      <c r="C36" s="26" t="s">
        <v>1</v>
      </c>
      <c r="E36" s="29" t="s">
        <v>110</v>
      </c>
      <c r="F36" s="30">
        <v>2212000</v>
      </c>
      <c r="G36" s="30">
        <v>281000</v>
      </c>
      <c r="H36" s="30">
        <v>2072000</v>
      </c>
      <c r="I36" s="30">
        <v>0</v>
      </c>
      <c r="J36" s="30">
        <v>154000</v>
      </c>
      <c r="K36" s="30">
        <v>4241000</v>
      </c>
      <c r="L36" s="30">
        <v>7037000</v>
      </c>
      <c r="M36" s="30">
        <v>0</v>
      </c>
      <c r="N36" s="30">
        <v>0</v>
      </c>
      <c r="O36" s="31">
        <f t="shared" si="3"/>
        <v>15997000</v>
      </c>
    </row>
    <row r="37" spans="2:15" ht="21" customHeight="1">
      <c r="B37" s="27" t="s">
        <v>68</v>
      </c>
      <c r="C37" s="26" t="s">
        <v>1</v>
      </c>
      <c r="E37" s="29" t="s">
        <v>111</v>
      </c>
      <c r="F37" s="30">
        <v>63446000</v>
      </c>
      <c r="G37" s="30">
        <v>8250000</v>
      </c>
      <c r="H37" s="30">
        <v>29138000</v>
      </c>
      <c r="I37" s="30">
        <v>0</v>
      </c>
      <c r="J37" s="30">
        <v>26796000</v>
      </c>
      <c r="K37" s="30">
        <v>64019000</v>
      </c>
      <c r="L37" s="30">
        <v>4509000</v>
      </c>
      <c r="M37" s="30">
        <v>0</v>
      </c>
      <c r="N37" s="30">
        <v>0</v>
      </c>
      <c r="O37" s="31">
        <f t="shared" si="3"/>
        <v>196158000</v>
      </c>
    </row>
    <row r="38" spans="2:15" ht="21" customHeight="1">
      <c r="B38" s="27" t="s">
        <v>69</v>
      </c>
      <c r="C38" s="26" t="s">
        <v>1</v>
      </c>
      <c r="E38" s="29" t="s">
        <v>112</v>
      </c>
      <c r="F38" s="30">
        <v>40959000</v>
      </c>
      <c r="G38" s="30">
        <v>5096000</v>
      </c>
      <c r="H38" s="30">
        <v>16017000</v>
      </c>
      <c r="I38" s="30">
        <v>0</v>
      </c>
      <c r="J38" s="30">
        <v>1177000</v>
      </c>
      <c r="K38" s="30">
        <v>3868000</v>
      </c>
      <c r="L38" s="30">
        <v>0</v>
      </c>
      <c r="M38" s="30">
        <v>0</v>
      </c>
      <c r="N38" s="30">
        <v>0</v>
      </c>
      <c r="O38" s="31">
        <f t="shared" si="3"/>
        <v>67117000</v>
      </c>
    </row>
    <row r="39" spans="2:15" ht="21" customHeight="1">
      <c r="B39" s="27" t="s">
        <v>70</v>
      </c>
      <c r="C39" s="26" t="s">
        <v>1</v>
      </c>
      <c r="E39" s="29" t="s">
        <v>113</v>
      </c>
      <c r="F39" s="30">
        <v>117936000</v>
      </c>
      <c r="G39" s="30">
        <v>11107000</v>
      </c>
      <c r="H39" s="30">
        <v>51491000</v>
      </c>
      <c r="I39" s="30">
        <v>0</v>
      </c>
      <c r="J39" s="30">
        <v>951584000</v>
      </c>
      <c r="K39" s="30">
        <v>16671000</v>
      </c>
      <c r="L39" s="30">
        <v>22768000</v>
      </c>
      <c r="M39" s="30">
        <v>238977000</v>
      </c>
      <c r="N39" s="30">
        <v>0</v>
      </c>
      <c r="O39" s="31">
        <f t="shared" si="3"/>
        <v>1410534000</v>
      </c>
    </row>
    <row r="40" spans="2:15" ht="21" customHeight="1">
      <c r="B40" s="27" t="s">
        <v>71</v>
      </c>
      <c r="C40" s="26" t="s">
        <v>1</v>
      </c>
      <c r="E40" s="29" t="s">
        <v>114</v>
      </c>
      <c r="F40" s="30">
        <v>28313000</v>
      </c>
      <c r="G40" s="30">
        <v>3426000</v>
      </c>
      <c r="H40" s="30">
        <v>16777000</v>
      </c>
      <c r="I40" s="30">
        <v>0</v>
      </c>
      <c r="J40" s="30">
        <v>121595000</v>
      </c>
      <c r="K40" s="30">
        <v>3265000</v>
      </c>
      <c r="L40" s="30">
        <v>22951000</v>
      </c>
      <c r="M40" s="30">
        <v>0</v>
      </c>
      <c r="N40" s="30">
        <v>0</v>
      </c>
      <c r="O40" s="31">
        <f t="shared" si="3"/>
        <v>196327000</v>
      </c>
    </row>
    <row r="41" spans="2:15" ht="21" customHeight="1">
      <c r="B41" s="27" t="s">
        <v>72</v>
      </c>
      <c r="C41" s="26" t="s">
        <v>1</v>
      </c>
      <c r="E41" s="29" t="s">
        <v>115</v>
      </c>
      <c r="F41" s="30">
        <v>12310000</v>
      </c>
      <c r="G41" s="30">
        <v>2093000</v>
      </c>
      <c r="H41" s="30">
        <v>16267000</v>
      </c>
      <c r="I41" s="30">
        <v>0</v>
      </c>
      <c r="J41" s="30">
        <v>586000</v>
      </c>
      <c r="K41" s="30">
        <v>54509000</v>
      </c>
      <c r="L41" s="30">
        <v>13289000</v>
      </c>
      <c r="M41" s="30">
        <v>0</v>
      </c>
      <c r="N41" s="30">
        <v>0</v>
      </c>
      <c r="O41" s="31">
        <f t="shared" si="3"/>
        <v>99054000</v>
      </c>
    </row>
    <row r="42" spans="2:15" ht="21" customHeight="1">
      <c r="B42" s="27" t="s">
        <v>73</v>
      </c>
      <c r="C42" s="26" t="s">
        <v>1</v>
      </c>
      <c r="E42" s="29" t="s">
        <v>116</v>
      </c>
      <c r="F42" s="30">
        <v>22735000</v>
      </c>
      <c r="G42" s="30">
        <v>2846000</v>
      </c>
      <c r="H42" s="30">
        <v>7170000</v>
      </c>
      <c r="I42" s="30">
        <v>0</v>
      </c>
      <c r="J42" s="30">
        <v>1347000</v>
      </c>
      <c r="K42" s="30">
        <v>1975000</v>
      </c>
      <c r="L42" s="30">
        <v>0</v>
      </c>
      <c r="M42" s="30">
        <v>0</v>
      </c>
      <c r="N42" s="30">
        <v>0</v>
      </c>
      <c r="O42" s="31">
        <f t="shared" si="3"/>
        <v>36073000</v>
      </c>
    </row>
    <row r="43" spans="2:15" ht="21" customHeight="1">
      <c r="B43" s="27" t="s">
        <v>74</v>
      </c>
      <c r="C43" s="26" t="s">
        <v>1</v>
      </c>
      <c r="E43" s="29" t="s">
        <v>117</v>
      </c>
      <c r="F43" s="30">
        <v>177876000</v>
      </c>
      <c r="G43" s="30">
        <v>34476000</v>
      </c>
      <c r="H43" s="30">
        <v>22272000</v>
      </c>
      <c r="I43" s="30">
        <v>0</v>
      </c>
      <c r="J43" s="30">
        <v>9080000</v>
      </c>
      <c r="K43" s="30">
        <v>295266000</v>
      </c>
      <c r="L43" s="30">
        <v>0</v>
      </c>
      <c r="M43" s="30">
        <v>0</v>
      </c>
      <c r="N43" s="30">
        <v>0</v>
      </c>
      <c r="O43" s="31">
        <f t="shared" si="3"/>
        <v>538970000</v>
      </c>
    </row>
    <row r="44" spans="2:15" ht="21" customHeight="1">
      <c r="B44" s="27" t="s">
        <v>75</v>
      </c>
      <c r="C44" s="26" t="s">
        <v>1</v>
      </c>
      <c r="E44" s="29" t="s">
        <v>118</v>
      </c>
      <c r="F44" s="30">
        <v>28338000</v>
      </c>
      <c r="G44" s="30">
        <v>3168000</v>
      </c>
      <c r="H44" s="30">
        <v>1494518000</v>
      </c>
      <c r="I44" s="30">
        <v>0</v>
      </c>
      <c r="J44" s="30">
        <v>2076000</v>
      </c>
      <c r="K44" s="30">
        <v>798375000</v>
      </c>
      <c r="L44" s="30">
        <v>0</v>
      </c>
      <c r="M44" s="30">
        <v>0</v>
      </c>
      <c r="N44" s="30">
        <v>0</v>
      </c>
      <c r="O44" s="31">
        <f t="shared" si="3"/>
        <v>2326475000</v>
      </c>
    </row>
    <row r="45" spans="2:15" ht="21" customHeight="1">
      <c r="B45" s="27" t="s">
        <v>76</v>
      </c>
      <c r="C45" s="26" t="s">
        <v>1</v>
      </c>
      <c r="E45" s="29" t="s">
        <v>119</v>
      </c>
      <c r="F45" s="30">
        <v>20945000</v>
      </c>
      <c r="G45" s="30">
        <v>2406000</v>
      </c>
      <c r="H45" s="30">
        <v>7849000</v>
      </c>
      <c r="I45" s="30">
        <v>0</v>
      </c>
      <c r="J45" s="30">
        <v>1997000</v>
      </c>
      <c r="K45" s="30">
        <v>5651000</v>
      </c>
      <c r="L45" s="30">
        <v>0</v>
      </c>
      <c r="M45" s="30">
        <v>0</v>
      </c>
      <c r="N45" s="30">
        <v>0</v>
      </c>
      <c r="O45" s="31">
        <f t="shared" si="3"/>
        <v>38848000</v>
      </c>
    </row>
    <row r="46" spans="2:15" ht="21" customHeight="1">
      <c r="B46" s="27" t="s">
        <v>77</v>
      </c>
      <c r="C46" s="26" t="s">
        <v>1</v>
      </c>
      <c r="E46" s="29" t="s">
        <v>120</v>
      </c>
      <c r="F46" s="30">
        <v>5906000</v>
      </c>
      <c r="G46" s="30">
        <v>1180000</v>
      </c>
      <c r="H46" s="30">
        <v>4805000</v>
      </c>
      <c r="I46" s="30">
        <v>0</v>
      </c>
      <c r="J46" s="30">
        <v>6000</v>
      </c>
      <c r="K46" s="30">
        <v>7815000</v>
      </c>
      <c r="L46" s="30">
        <v>0</v>
      </c>
      <c r="M46" s="30">
        <v>0</v>
      </c>
      <c r="N46" s="30">
        <v>0</v>
      </c>
      <c r="O46" s="31">
        <f t="shared" si="3"/>
        <v>19712000</v>
      </c>
    </row>
    <row r="47" spans="2:15" ht="21" customHeight="1">
      <c r="B47" s="27" t="s">
        <v>78</v>
      </c>
      <c r="C47" s="26" t="s">
        <v>1</v>
      </c>
      <c r="E47" s="29" t="s">
        <v>121</v>
      </c>
      <c r="F47" s="30">
        <v>13613000</v>
      </c>
      <c r="G47" s="30">
        <v>2095000</v>
      </c>
      <c r="H47" s="30">
        <v>20481000</v>
      </c>
      <c r="I47" s="30">
        <v>0</v>
      </c>
      <c r="J47" s="30">
        <v>261795000</v>
      </c>
      <c r="K47" s="30">
        <v>3334000</v>
      </c>
      <c r="L47" s="30">
        <v>0</v>
      </c>
      <c r="M47" s="30">
        <v>0</v>
      </c>
      <c r="N47" s="30">
        <v>0</v>
      </c>
      <c r="O47" s="31">
        <f t="shared" si="3"/>
        <v>301318000</v>
      </c>
    </row>
    <row r="48" spans="2:15" ht="21" customHeight="1">
      <c r="B48" s="27" t="s">
        <v>79</v>
      </c>
      <c r="C48" s="26" t="s">
        <v>1</v>
      </c>
      <c r="E48" s="29" t="s">
        <v>122</v>
      </c>
      <c r="F48" s="30">
        <v>1545160000</v>
      </c>
      <c r="G48" s="30">
        <v>329776000</v>
      </c>
      <c r="H48" s="30">
        <v>1422215000</v>
      </c>
      <c r="I48" s="30">
        <v>0</v>
      </c>
      <c r="J48" s="30">
        <v>18899000</v>
      </c>
      <c r="K48" s="30">
        <v>13000156000</v>
      </c>
      <c r="L48" s="30">
        <v>0</v>
      </c>
      <c r="M48" s="30">
        <v>0</v>
      </c>
      <c r="N48" s="30">
        <v>0</v>
      </c>
      <c r="O48" s="31">
        <f t="shared" si="3"/>
        <v>16316206000</v>
      </c>
    </row>
    <row r="49" spans="2:15" ht="21" customHeight="1">
      <c r="B49" s="27" t="s">
        <v>80</v>
      </c>
      <c r="C49" s="26" t="s">
        <v>1</v>
      </c>
      <c r="E49" s="29" t="s">
        <v>123</v>
      </c>
      <c r="F49" s="30">
        <v>11020000</v>
      </c>
      <c r="G49" s="30">
        <v>1528000</v>
      </c>
      <c r="H49" s="30">
        <v>6138000</v>
      </c>
      <c r="I49" s="30">
        <v>0</v>
      </c>
      <c r="J49" s="30">
        <v>365000</v>
      </c>
      <c r="K49" s="30">
        <v>17339000</v>
      </c>
      <c r="L49" s="30">
        <v>0</v>
      </c>
      <c r="M49" s="30">
        <v>0</v>
      </c>
      <c r="N49" s="30">
        <v>0</v>
      </c>
      <c r="O49" s="31">
        <f t="shared" si="3"/>
        <v>36390000</v>
      </c>
    </row>
    <row r="50" spans="2:15" ht="21" customHeight="1">
      <c r="B50" s="27" t="s">
        <v>81</v>
      </c>
      <c r="C50" s="26" t="s">
        <v>1</v>
      </c>
      <c r="E50" s="29" t="s">
        <v>124</v>
      </c>
      <c r="F50" s="30">
        <v>1761000</v>
      </c>
      <c r="G50" s="30">
        <v>238000</v>
      </c>
      <c r="H50" s="30">
        <v>4127000</v>
      </c>
      <c r="I50" s="30">
        <v>0</v>
      </c>
      <c r="J50" s="30">
        <v>30000</v>
      </c>
      <c r="K50" s="30">
        <v>17618000</v>
      </c>
      <c r="L50" s="30">
        <v>96488000</v>
      </c>
      <c r="M50" s="30">
        <v>0</v>
      </c>
      <c r="N50" s="30">
        <v>0</v>
      </c>
      <c r="O50" s="31">
        <f t="shared" si="3"/>
        <v>120262000</v>
      </c>
    </row>
    <row r="51" spans="2:15" ht="21" customHeight="1">
      <c r="B51" s="27" t="s">
        <v>82</v>
      </c>
      <c r="C51" s="26" t="s">
        <v>1</v>
      </c>
      <c r="E51" s="29" t="s">
        <v>125</v>
      </c>
      <c r="F51" s="30">
        <v>1562000</v>
      </c>
      <c r="G51" s="30">
        <v>236000</v>
      </c>
      <c r="H51" s="30">
        <v>5096000</v>
      </c>
      <c r="I51" s="30">
        <v>0</v>
      </c>
      <c r="J51" s="30">
        <v>29000</v>
      </c>
      <c r="K51" s="30">
        <v>17236000</v>
      </c>
      <c r="L51" s="30">
        <v>94789000</v>
      </c>
      <c r="M51" s="30">
        <v>0</v>
      </c>
      <c r="N51" s="30">
        <v>0</v>
      </c>
      <c r="O51" s="31">
        <f t="shared" si="3"/>
        <v>118948000</v>
      </c>
    </row>
    <row r="52" spans="2:15" ht="21" customHeight="1">
      <c r="B52" s="27" t="s">
        <v>83</v>
      </c>
      <c r="C52" s="26" t="s">
        <v>1</v>
      </c>
      <c r="E52" s="29" t="s">
        <v>126</v>
      </c>
      <c r="F52" s="30">
        <v>1690000</v>
      </c>
      <c r="G52" s="30">
        <v>233000</v>
      </c>
      <c r="H52" s="30">
        <v>4244000</v>
      </c>
      <c r="I52" s="30">
        <v>0</v>
      </c>
      <c r="J52" s="30">
        <v>30000</v>
      </c>
      <c r="K52" s="30">
        <v>8048000</v>
      </c>
      <c r="L52" s="30">
        <v>71810000</v>
      </c>
      <c r="M52" s="30">
        <v>0</v>
      </c>
      <c r="N52" s="30">
        <v>0</v>
      </c>
      <c r="O52" s="31">
        <f t="shared" si="3"/>
        <v>86055000</v>
      </c>
    </row>
    <row r="53" spans="2:15" ht="21" customHeight="1">
      <c r="B53" s="27" t="s">
        <v>84</v>
      </c>
      <c r="C53" s="26" t="s">
        <v>1</v>
      </c>
      <c r="E53" s="29" t="s">
        <v>127</v>
      </c>
      <c r="F53" s="30">
        <v>1584387000</v>
      </c>
      <c r="G53" s="30">
        <v>295392000</v>
      </c>
      <c r="H53" s="30">
        <v>273363000</v>
      </c>
      <c r="I53" s="30">
        <v>0</v>
      </c>
      <c r="J53" s="30">
        <v>26411000</v>
      </c>
      <c r="K53" s="30">
        <v>11901024000</v>
      </c>
      <c r="L53" s="30">
        <v>34074000</v>
      </c>
      <c r="M53" s="30">
        <v>0</v>
      </c>
      <c r="N53" s="30">
        <v>0</v>
      </c>
      <c r="O53" s="31">
        <f t="shared" si="3"/>
        <v>14114651000</v>
      </c>
    </row>
    <row r="54" spans="2:15" ht="21" customHeight="1">
      <c r="B54" s="27" t="s">
        <v>85</v>
      </c>
      <c r="C54" s="26" t="s">
        <v>1</v>
      </c>
      <c r="E54" s="29" t="s">
        <v>128</v>
      </c>
      <c r="F54" s="30">
        <v>1961000</v>
      </c>
      <c r="G54" s="30">
        <v>406000</v>
      </c>
      <c r="H54" s="30">
        <v>1944000</v>
      </c>
      <c r="I54" s="30">
        <v>0</v>
      </c>
      <c r="J54" s="30">
        <v>0</v>
      </c>
      <c r="K54" s="30">
        <v>1759000</v>
      </c>
      <c r="L54" s="30">
        <v>0</v>
      </c>
      <c r="M54" s="30">
        <v>0</v>
      </c>
      <c r="N54" s="30">
        <v>0</v>
      </c>
      <c r="O54" s="31">
        <f t="shared" si="3"/>
        <v>6070000</v>
      </c>
    </row>
    <row r="55" spans="2:15" ht="21" customHeight="1">
      <c r="B55" s="27" t="s">
        <v>86</v>
      </c>
      <c r="C55" s="26" t="s">
        <v>1</v>
      </c>
      <c r="E55" s="29" t="s">
        <v>129</v>
      </c>
      <c r="F55" s="30">
        <v>45646000</v>
      </c>
      <c r="G55" s="30">
        <v>8114000</v>
      </c>
      <c r="H55" s="30">
        <v>57000000</v>
      </c>
      <c r="I55" s="30">
        <v>0</v>
      </c>
      <c r="J55" s="30">
        <v>1243000</v>
      </c>
      <c r="K55" s="30">
        <v>25117000</v>
      </c>
      <c r="L55" s="30">
        <v>0</v>
      </c>
      <c r="M55" s="30">
        <v>0</v>
      </c>
      <c r="N55" s="30">
        <v>0</v>
      </c>
      <c r="O55" s="31">
        <f t="shared" si="3"/>
        <v>137120000</v>
      </c>
    </row>
    <row r="56" spans="2:15" ht="21" customHeight="1">
      <c r="B56" s="27" t="s">
        <v>87</v>
      </c>
      <c r="C56" s="26" t="s">
        <v>1</v>
      </c>
      <c r="E56" s="29" t="s">
        <v>130</v>
      </c>
      <c r="F56" s="30">
        <v>11198000</v>
      </c>
      <c r="G56" s="30">
        <v>1486000</v>
      </c>
      <c r="H56" s="30">
        <v>7357000</v>
      </c>
      <c r="I56" s="30">
        <v>0</v>
      </c>
      <c r="J56" s="30">
        <v>160000</v>
      </c>
      <c r="K56" s="30">
        <v>1150000</v>
      </c>
      <c r="L56" s="30">
        <v>0</v>
      </c>
      <c r="M56" s="30">
        <v>0</v>
      </c>
      <c r="N56" s="30">
        <v>0</v>
      </c>
      <c r="O56" s="31">
        <f t="shared" si="3"/>
        <v>21351000</v>
      </c>
    </row>
    <row r="57" spans="2:15" ht="21" customHeight="1">
      <c r="B57" s="27" t="s">
        <v>88</v>
      </c>
      <c r="C57" s="26" t="s">
        <v>1</v>
      </c>
      <c r="E57" s="29" t="s">
        <v>131</v>
      </c>
      <c r="F57" s="30">
        <v>1104000</v>
      </c>
      <c r="G57" s="30">
        <v>99000</v>
      </c>
      <c r="H57" s="30">
        <v>4909000</v>
      </c>
      <c r="I57" s="30">
        <v>0</v>
      </c>
      <c r="J57" s="30">
        <v>649000</v>
      </c>
      <c r="K57" s="30">
        <v>0</v>
      </c>
      <c r="L57" s="30">
        <v>0</v>
      </c>
      <c r="M57" s="30">
        <v>0</v>
      </c>
      <c r="N57" s="30">
        <v>0</v>
      </c>
      <c r="O57" s="31">
        <f t="shared" si="3"/>
        <v>6761000</v>
      </c>
    </row>
    <row r="58" spans="2:15" ht="21" customHeight="1" thickBot="1">
      <c r="B58" s="27" t="s">
        <v>89</v>
      </c>
      <c r="C58" s="26" t="s">
        <v>1</v>
      </c>
      <c r="E58" s="29" t="s">
        <v>132</v>
      </c>
      <c r="F58" s="30">
        <v>14069000</v>
      </c>
      <c r="G58" s="30">
        <v>3168000</v>
      </c>
      <c r="H58" s="30">
        <v>7866000</v>
      </c>
      <c r="I58" s="30">
        <v>0</v>
      </c>
      <c r="J58" s="30">
        <v>0</v>
      </c>
      <c r="K58" s="30">
        <v>15070000</v>
      </c>
      <c r="L58" s="30">
        <v>8661000</v>
      </c>
      <c r="M58" s="30">
        <v>0</v>
      </c>
      <c r="N58" s="30">
        <v>0</v>
      </c>
      <c r="O58" s="31">
        <f t="shared" si="3"/>
        <v>48834000</v>
      </c>
    </row>
    <row r="59" spans="2:15" s="28" customFormat="1" ht="21" customHeight="1" hidden="1">
      <c r="B59" s="27" t="s">
        <v>1</v>
      </c>
      <c r="E59" s="32" t="s">
        <v>133</v>
      </c>
      <c r="F59" s="33">
        <v>175846961000</v>
      </c>
      <c r="G59" s="33">
        <v>29588039000</v>
      </c>
      <c r="H59" s="33">
        <v>57837932000</v>
      </c>
      <c r="I59" s="33">
        <v>63000000000</v>
      </c>
      <c r="J59" s="33">
        <v>286328954300</v>
      </c>
      <c r="K59" s="33">
        <v>72016272000</v>
      </c>
      <c r="L59" s="33">
        <v>44421186000</v>
      </c>
      <c r="M59" s="33">
        <v>13729846000</v>
      </c>
      <c r="N59" s="33">
        <v>5563377000</v>
      </c>
      <c r="O59" s="34" t="s">
        <v>1</v>
      </c>
    </row>
    <row r="60" spans="1:15" s="28" customFormat="1" ht="12" customHeight="1" thickBot="1">
      <c r="A60" s="35" t="s">
        <v>37</v>
      </c>
      <c r="E60" s="36" t="s">
        <v>1</v>
      </c>
      <c r="F60" s="37" t="s">
        <v>1</v>
      </c>
      <c r="G60" s="37" t="s">
        <v>1</v>
      </c>
      <c r="H60" s="37" t="s">
        <v>1</v>
      </c>
      <c r="I60" s="37" t="s">
        <v>1</v>
      </c>
      <c r="J60" s="37" t="s">
        <v>1</v>
      </c>
      <c r="K60" s="37" t="s">
        <v>1</v>
      </c>
      <c r="L60" s="37" t="s">
        <v>1</v>
      </c>
      <c r="M60" s="37" t="s">
        <v>1</v>
      </c>
      <c r="N60" s="37" t="s">
        <v>1</v>
      </c>
      <c r="O60" s="38" t="s">
        <v>1</v>
      </c>
    </row>
    <row r="61" spans="1:15" s="28" customFormat="1" ht="27" customHeight="1" thickBot="1">
      <c r="A61" s="35" t="s">
        <v>1</v>
      </c>
      <c r="B61" s="39" t="s">
        <v>38</v>
      </c>
      <c r="E61" s="40" t="s">
        <v>39</v>
      </c>
      <c r="F61" s="41">
        <v>7259413000</v>
      </c>
      <c r="G61" s="41">
        <v>1359318000</v>
      </c>
      <c r="H61" s="41">
        <v>6469555000</v>
      </c>
      <c r="I61" s="41">
        <v>0</v>
      </c>
      <c r="J61" s="41">
        <v>5469644000</v>
      </c>
      <c r="K61" s="41">
        <v>30354756000</v>
      </c>
      <c r="L61" s="41">
        <v>1797889000</v>
      </c>
      <c r="M61" s="41">
        <v>6585264000</v>
      </c>
      <c r="N61" s="41">
        <v>0</v>
      </c>
      <c r="O61" s="42">
        <f>SUM(F61:N61)</f>
        <v>59295839000</v>
      </c>
    </row>
    <row r="62" spans="1:15" s="28" customFormat="1" ht="27" customHeight="1" thickBot="1">
      <c r="A62" s="35" t="s">
        <v>1</v>
      </c>
      <c r="B62" s="39" t="s">
        <v>40</v>
      </c>
      <c r="E62" s="40" t="s">
        <v>134</v>
      </c>
      <c r="F62" s="41">
        <v>16250652000</v>
      </c>
      <c r="G62" s="41">
        <v>2454345000</v>
      </c>
      <c r="H62" s="41">
        <v>3329403000</v>
      </c>
      <c r="I62" s="41">
        <v>0</v>
      </c>
      <c r="J62" s="41">
        <v>646459000</v>
      </c>
      <c r="K62" s="41">
        <v>5578439000</v>
      </c>
      <c r="L62" s="41">
        <v>0</v>
      </c>
      <c r="M62" s="41">
        <v>0</v>
      </c>
      <c r="N62" s="41">
        <v>0</v>
      </c>
      <c r="O62" s="42">
        <f>SUM(F62:N62)</f>
        <v>28259298000</v>
      </c>
    </row>
    <row r="63" spans="1:15" s="28" customFormat="1" ht="27" customHeight="1" thickBot="1">
      <c r="A63" s="35" t="s">
        <v>37</v>
      </c>
      <c r="B63" s="39" t="s">
        <v>1</v>
      </c>
      <c r="E63" s="40" t="s">
        <v>41</v>
      </c>
      <c r="F63" s="41">
        <f aca="true" t="shared" si="4" ref="F63:O63">F62+F61</f>
        <v>23510065000</v>
      </c>
      <c r="G63" s="41">
        <f t="shared" si="4"/>
        <v>3813663000</v>
      </c>
      <c r="H63" s="41">
        <f t="shared" si="4"/>
        <v>9798958000</v>
      </c>
      <c r="I63" s="41">
        <f t="shared" si="4"/>
        <v>0</v>
      </c>
      <c r="J63" s="41">
        <f t="shared" si="4"/>
        <v>6116103000</v>
      </c>
      <c r="K63" s="41">
        <f t="shared" si="4"/>
        <v>35933195000</v>
      </c>
      <c r="L63" s="41">
        <f t="shared" si="4"/>
        <v>1797889000</v>
      </c>
      <c r="M63" s="41">
        <f t="shared" si="4"/>
        <v>6585264000</v>
      </c>
      <c r="N63" s="41">
        <f t="shared" si="4"/>
        <v>0</v>
      </c>
      <c r="O63" s="41">
        <f t="shared" si="4"/>
        <v>87555137000</v>
      </c>
    </row>
    <row r="64" ht="12.75">
      <c r="O64" s="19" t="s">
        <v>1</v>
      </c>
    </row>
  </sheetData>
  <sheetProtection/>
  <mergeCells count="14">
    <mergeCell ref="N13:N14"/>
    <mergeCell ref="O13:O14"/>
    <mergeCell ref="E9:O9"/>
    <mergeCell ref="E10:O10"/>
    <mergeCell ref="E11:O11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</mergeCells>
  <printOptions horizontalCentered="1" verticalCentered="1"/>
  <pageMargins left="0.35433070866141736" right="0.35433070866141736" top="0.3937007874015748" bottom="0.3937007874015748" header="0.2755905511811024" footer="0.2755905511811024"/>
  <pageSetup firstPageNumber="1" useFirstPageNumber="1"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AKBUDAK</dc:creator>
  <cp:keywords/>
  <dc:description/>
  <cp:lastModifiedBy>Ali  RENÇBER</cp:lastModifiedBy>
  <cp:lastPrinted>2019-02-25T09:06:23Z</cp:lastPrinted>
  <dcterms:created xsi:type="dcterms:W3CDTF">2016-01-14T11:51:23Z</dcterms:created>
  <dcterms:modified xsi:type="dcterms:W3CDTF">2019-02-25T09:06:30Z</dcterms:modified>
  <cp:category/>
  <cp:version/>
  <cp:contentType/>
  <cp:contentStatus/>
</cp:coreProperties>
</file>