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2014" sheetId="1" r:id="rId1"/>
    <sheet name="2015" sheetId="2" r:id="rId2"/>
    <sheet name="2016" sheetId="3" r:id="rId3"/>
  </sheets>
  <definedNames>
    <definedName name="Asama" localSheetId="1">'2015'!$B$2</definedName>
    <definedName name="Asama" localSheetId="2">'2016'!$B$2</definedName>
    <definedName name="Asama">'2014'!$B$2</definedName>
    <definedName name="AsamaAd" localSheetId="1">'2015'!$C$2</definedName>
    <definedName name="AsamaAd" localSheetId="2">'2016'!$C$2</definedName>
    <definedName name="AsamaAd">'2014'!$C$2</definedName>
    <definedName name="AyAd" localSheetId="1">'2015'!$C$4</definedName>
    <definedName name="AyAd" localSheetId="2">'2016'!$C$4</definedName>
    <definedName name="AyAd">'2014'!$C$4</definedName>
    <definedName name="AyNo" localSheetId="1">'2015'!$B$4</definedName>
    <definedName name="AyNo" localSheetId="2">'2016'!$B$4</definedName>
    <definedName name="AyNo">'2014'!$B$4</definedName>
    <definedName name="ButceYil" localSheetId="1">'2015'!$B$1</definedName>
    <definedName name="ButceYil" localSheetId="2">'2016'!$B$1</definedName>
    <definedName name="ButceYil">'2014'!$B$1</definedName>
    <definedName name="SatirBaslik" localSheetId="1">'2015'!$A$15:$B$24</definedName>
    <definedName name="SatirBaslik" localSheetId="2">'2016'!$A$15:$B$24</definedName>
    <definedName name="SatirBaslik">'2014'!$A$15:$B$24</definedName>
    <definedName name="SutunBaslik" localSheetId="1">'2015'!$D$1:$N$5</definedName>
    <definedName name="SutunBaslik" localSheetId="2">'2016'!$D$1:$N$5</definedName>
    <definedName name="SutunBaslik">'2014'!$D$1:$N$5</definedName>
    <definedName name="TeklifYil" localSheetId="1">'2015'!$B$5</definedName>
    <definedName name="TeklifYil" localSheetId="2">'2016'!$B$5</definedName>
    <definedName name="TeklifYil">'2014'!$B$5</definedName>
  </definedNames>
  <calcPr fullCalcOnLoad="1"/>
</workbook>
</file>

<file path=xl/sharedStrings.xml><?xml version="1.0" encoding="utf-8"?>
<sst xmlns="http://schemas.openxmlformats.org/spreadsheetml/2006/main" count="1136" uniqueCount="144">
  <si>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</si>
  <si>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</si>
  <si>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</si>
  <si>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</si>
  <si>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</si>
  <si>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</si>
  <si>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</si>
  <si>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</si>
  <si>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</si>
  <si>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</si>
  <si>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</si>
  <si>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</si>
  <si>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</si>
  <si>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</si>
  <si>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</si>
  <si>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</si>
  <si>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</si>
  <si>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</si>
  <si>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</si>
  <si>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</si>
  <si>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</si>
  <si>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</si>
  <si>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</si>
  <si>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(I) SAYILI CETVEL - GENEL BÜTÇELİ İDARELER</t>
  </si>
  <si>
    <t>(EKONOMİK SINIFLANDIRMA)</t>
  </si>
  <si>
    <t>KURUMLAR</t>
  </si>
  <si>
    <t>PERSONEL      GİDERLERİ</t>
  </si>
  <si>
    <t>SOS. GÜV. DEV.    PRİMİ GİD.</t>
  </si>
  <si>
    <t>MAL VE HİZMET     ALIM GİDERLERİ</t>
  </si>
  <si>
    <t>FAİZ GİDERLERİ</t>
  </si>
  <si>
    <t>CARİ TRANSFER</t>
  </si>
  <si>
    <t>SERMAYE GİDERİ</t>
  </si>
  <si>
    <t>SERMAYE      TRANSFERİ</t>
  </si>
  <si>
    <t>BORÇ VERME</t>
  </si>
  <si>
    <t>YEDEK ÖDENEK</t>
  </si>
  <si>
    <t>TOPLAM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</si>
  <si>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</si>
  <si>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</si>
  <si>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</si>
  <si>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</si>
  <si>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</si>
  <si>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</si>
  <si>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</si>
  <si>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</si>
  <si>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</si>
  <si>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</si>
  <si>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</si>
  <si>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</si>
  <si>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</si>
  <si>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VE GELİRDEN AYRILAN PAY HARİÇ)</t>
  </si>
  <si>
    <t>2014</t>
  </si>
  <si>
    <t>10</t>
  </si>
  <si>
    <t>Tasarı</t>
  </si>
  <si>
    <t>3</t>
  </si>
  <si>
    <t>Ekim</t>
  </si>
  <si>
    <t>07.75</t>
  </si>
  <si>
    <t>07.76</t>
  </si>
  <si>
    <t>07.77</t>
  </si>
  <si>
    <t>07.82</t>
  </si>
  <si>
    <t>07.86</t>
  </si>
  <si>
    <t>07.96</t>
  </si>
  <si>
    <t>07.97</t>
  </si>
  <si>
    <t>10.81</t>
  </si>
  <si>
    <t>10.82</t>
  </si>
  <si>
    <t>10.83</t>
  </si>
  <si>
    <t>10.85</t>
  </si>
  <si>
    <t>11</t>
  </si>
  <si>
    <t>12</t>
  </si>
  <si>
    <t>12.76</t>
  </si>
  <si>
    <t>13</t>
  </si>
  <si>
    <t>15</t>
  </si>
  <si>
    <t>15.75</t>
  </si>
  <si>
    <t>15.76</t>
  </si>
  <si>
    <t>18</t>
  </si>
  <si>
    <t>18.75</t>
  </si>
  <si>
    <t>20</t>
  </si>
  <si>
    <t>21</t>
  </si>
  <si>
    <t>23</t>
  </si>
  <si>
    <t>24</t>
  </si>
  <si>
    <t>25</t>
  </si>
  <si>
    <t>26</t>
  </si>
  <si>
    <t>27</t>
  </si>
  <si>
    <t>27.75</t>
  </si>
  <si>
    <t>28</t>
  </si>
  <si>
    <t>29</t>
  </si>
  <si>
    <t>30</t>
  </si>
  <si>
    <t>31</t>
  </si>
  <si>
    <t>32</t>
  </si>
  <si>
    <t>32.75</t>
  </si>
  <si>
    <t>33</t>
  </si>
  <si>
    <t>33.75</t>
  </si>
  <si>
    <t>34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</si>
  <si>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</si>
  <si>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</si>
  <si>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</si>
  <si>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</si>
  <si>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</si>
  <si>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</si>
  <si>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</si>
  <si>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</si>
  <si>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 xml:space="preserve">MİLLİ GÜVENLİK KURULU GENEL SEKRETERLİĞİ 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</si>
  <si>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</si>
  <si>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</si>
  <si>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</si>
  <si>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</si>
  <si>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KAMU DÜZENİ VE GÜVENLİĞİ MÜSTEŞARLIĞI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</si>
  <si>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</si>
  <si>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</si>
  <si>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</si>
  <si>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</si>
  <si>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</si>
  <si>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</si>
  <si>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GÖÇ İDARESİ GENEL MÜDÜRLÜĞÜ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</si>
  <si>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</si>
  <si>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</si>
  <si>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</si>
  <si>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</si>
  <si>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</si>
  <si>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TÜRKİYE KAMU HASTANELERİ KURUMU</t>
  </si>
  <si>
    <t>TÜRKİYE HALK SAĞLIĞI KURUMU</t>
  </si>
  <si>
    <t>ÇALIŞMA VE SOSYAL GÜVENLİK BAKANLIĞI</t>
  </si>
  <si>
    <t>DEVLET PERSONEL BAŞKANLIĞI</t>
  </si>
  <si>
    <t>ENERJİ VE TABİİ KAYNAKLAR BAKANLIĞI</t>
  </si>
  <si>
    <t>KÜLTÜR VE TURİZM BAKANLIĞI</t>
  </si>
  <si>
    <t>HAKİMLER VE SAVCILAR YÜKSEK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</si>
  <si>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</si>
  <si>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</si>
  <si>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</si>
  <si>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</si>
  <si>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</si>
  <si>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</si>
  <si>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</si>
  <si>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</si>
  <si>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</si>
  <si>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</si>
  <si>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TÜRKİYE İSTATİSTİK KURUMU</t>
  </si>
  <si>
    <t>ORMAN VE SU İŞLERİ BAKANLIĞI</t>
  </si>
  <si>
    <t>METEOROLOJİ GENEL MÜDÜRLÜĞÜ</t>
  </si>
  <si>
    <t>ULAŞTIRMA, DENİZCİLİK VE HABERLEŞME BAKANLIĞI</t>
  </si>
  <si>
    <t>2015</t>
  </si>
  <si>
    <t>2016</t>
  </si>
  <si>
    <t xml:space="preserve">2014 YILI MERKEZİ YÖNETİM BÜTÇE KANUNU İCMALİ </t>
  </si>
  <si>
    <t>(I) SAYILI CETVEL - GENEL BÜTÇELİ İDARELER 2015 YILI BÜTÇE GİDER TAHMİNLERİ</t>
  </si>
  <si>
    <t>(I) SAYILI CETVEL - GENEL BÜTÇELİ İDARELER  2016 YILI BÜTÇE GİDER TAHMİNLERİ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</si>
</sst>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1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b/>
      <sz val="16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21" borderId="6" applyNumberFormat="0" applyAlignment="0" applyProtection="0"/>
    <xf numFmtId="0" fontId="35" fillId="23" borderId="7" applyNumberFormat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6" fillId="37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zoomScalePageLayoutView="0" workbookViewId="0" topLeftCell="E9">
      <selection activeCell="O38" sqref="O38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6" width="21.00390625" style="12" customWidth="1"/>
    <col min="7" max="8" width="19.75390625" style="12" bestFit="1" customWidth="1"/>
    <col min="9" max="9" width="18.875" style="12" bestFit="1" customWidth="1"/>
    <col min="10" max="10" width="20.75390625" style="12" bestFit="1" customWidth="1"/>
    <col min="11" max="11" width="19.25390625" style="12" customWidth="1"/>
    <col min="12" max="12" width="21.125" style="12" customWidth="1"/>
    <col min="13" max="13" width="17.75390625" style="12" bestFit="1" customWidth="1"/>
    <col min="14" max="14" width="18.00390625" style="12" bestFit="1" customWidth="1"/>
    <col min="15" max="15" width="20.75390625" style="12" bestFit="1" customWidth="1"/>
    <col min="16" max="16" width="9.125" style="12" bestFit="1" customWidth="1"/>
    <col min="17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53</v>
      </c>
      <c r="C2" s="8" t="s">
        <v>52</v>
      </c>
      <c r="D2" s="9" t="s">
        <v>7</v>
      </c>
      <c r="E2" s="13" t="str">
        <f aca="true" t="shared" si="0" ref="E2:N2">ButceYil</f>
        <v>2014</v>
      </c>
      <c r="F2" s="13" t="str">
        <f t="shared" si="0"/>
        <v>2014</v>
      </c>
      <c r="G2" s="13" t="str">
        <f t="shared" si="0"/>
        <v>2014</v>
      </c>
      <c r="H2" s="13" t="str">
        <f t="shared" si="0"/>
        <v>2014</v>
      </c>
      <c r="I2" s="13" t="str">
        <f t="shared" si="0"/>
        <v>2014</v>
      </c>
      <c r="J2" s="13" t="str">
        <f t="shared" si="0"/>
        <v>2014</v>
      </c>
      <c r="K2" s="13" t="str">
        <f t="shared" si="0"/>
        <v>2014</v>
      </c>
      <c r="L2" s="13" t="str">
        <f t="shared" si="0"/>
        <v>2014</v>
      </c>
      <c r="M2" s="13" t="str">
        <f t="shared" si="0"/>
        <v>2014</v>
      </c>
      <c r="N2" s="13" t="str">
        <f t="shared" si="0"/>
        <v>2014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2014</v>
      </c>
      <c r="G3" s="13" t="str">
        <f t="shared" si="1"/>
        <v>2014</v>
      </c>
      <c r="H3" s="13" t="str">
        <f t="shared" si="1"/>
        <v>2014</v>
      </c>
      <c r="I3" s="13" t="str">
        <f t="shared" si="1"/>
        <v>2014</v>
      </c>
      <c r="J3" s="13" t="str">
        <f t="shared" si="1"/>
        <v>2014</v>
      </c>
      <c r="K3" s="13" t="str">
        <f t="shared" si="1"/>
        <v>2014</v>
      </c>
      <c r="L3" s="13" t="str">
        <f t="shared" si="1"/>
        <v>2014</v>
      </c>
      <c r="M3" s="13" t="str">
        <f t="shared" si="1"/>
        <v>2014</v>
      </c>
      <c r="N3" s="13" t="str">
        <f t="shared" si="1"/>
        <v>2014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3</v>
      </c>
      <c r="G4" s="13" t="str">
        <f t="shared" si="2"/>
        <v>3</v>
      </c>
      <c r="H4" s="13" t="str">
        <f t="shared" si="2"/>
        <v>3</v>
      </c>
      <c r="I4" s="13" t="str">
        <f t="shared" si="2"/>
        <v>3</v>
      </c>
      <c r="J4" s="13" t="str">
        <f t="shared" si="2"/>
        <v>3</v>
      </c>
      <c r="K4" s="13" t="str">
        <f t="shared" si="2"/>
        <v>3</v>
      </c>
      <c r="L4" s="13" t="str">
        <f t="shared" si="2"/>
        <v>3</v>
      </c>
      <c r="M4" s="13" t="str">
        <f t="shared" si="2"/>
        <v>3</v>
      </c>
      <c r="N4" s="13" t="str">
        <f t="shared" si="2"/>
        <v>3</v>
      </c>
      <c r="O4" s="12" t="s">
        <v>1</v>
      </c>
    </row>
    <row r="5" spans="1:15" ht="15" hidden="1">
      <c r="A5" s="1" t="s">
        <v>11</v>
      </c>
      <c r="B5" s="15" t="s">
        <v>50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5" t="str">
        <f>TeklifYil&amp;" "&amp;A7</f>
        <v>2014 YILI MERKEZİ YÖNETİM BÜTÇE KANUNU İCMALİ</v>
      </c>
      <c r="F9" s="35" t="s">
        <v>1</v>
      </c>
      <c r="G9" s="35" t="s">
        <v>1</v>
      </c>
      <c r="H9" s="35" t="s">
        <v>1</v>
      </c>
      <c r="I9" s="35" t="s">
        <v>1</v>
      </c>
      <c r="J9" s="35" t="s">
        <v>1</v>
      </c>
      <c r="K9" s="35" t="s">
        <v>1</v>
      </c>
      <c r="L9" s="35" t="s">
        <v>1</v>
      </c>
      <c r="M9" s="35" t="s">
        <v>1</v>
      </c>
      <c r="N9" s="35" t="s">
        <v>1</v>
      </c>
      <c r="O9" s="35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5" t="s">
        <v>23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36" t="s">
        <v>24</v>
      </c>
      <c r="F11" s="36" t="s">
        <v>1</v>
      </c>
      <c r="G11" s="36" t="s">
        <v>1</v>
      </c>
      <c r="H11" s="36" t="s">
        <v>1</v>
      </c>
      <c r="I11" s="36" t="s">
        <v>1</v>
      </c>
      <c r="J11" s="36" t="s">
        <v>1</v>
      </c>
      <c r="K11" s="36" t="s">
        <v>1</v>
      </c>
      <c r="L11" s="36" t="s">
        <v>1</v>
      </c>
      <c r="M11" s="36" t="s">
        <v>1</v>
      </c>
      <c r="N11" s="36" t="s">
        <v>1</v>
      </c>
      <c r="O11" s="36" t="s">
        <v>1</v>
      </c>
    </row>
    <row r="12" spans="1:15" ht="30" customHeigh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9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>
      <c r="D14" s="9" t="s">
        <v>1</v>
      </c>
      <c r="E14" s="40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92</v>
      </c>
      <c r="F16" s="22">
        <v>47190400</v>
      </c>
      <c r="G16" s="22">
        <v>4585000</v>
      </c>
      <c r="H16" s="22">
        <v>69029600</v>
      </c>
      <c r="I16" s="22">
        <v>0</v>
      </c>
      <c r="J16" s="22">
        <v>3545000</v>
      </c>
      <c r="K16" s="22">
        <v>75150000</v>
      </c>
      <c r="L16" s="22">
        <v>0</v>
      </c>
      <c r="M16" s="22">
        <v>0</v>
      </c>
      <c r="N16" s="22">
        <v>0</v>
      </c>
      <c r="O16" s="23">
        <f aca="true" t="shared" si="3" ref="O16:O62">N16+M16+L16+K16+J16+I16+H16+G16+F16</f>
        <v>199500000</v>
      </c>
    </row>
    <row r="17" spans="2:15" ht="16.5" customHeight="1">
      <c r="B17" s="21" t="s">
        <v>14</v>
      </c>
      <c r="C17" s="14" t="s">
        <v>1</v>
      </c>
      <c r="E17" s="3" t="s">
        <v>93</v>
      </c>
      <c r="F17" s="22">
        <v>434855000</v>
      </c>
      <c r="G17" s="22">
        <v>52383000</v>
      </c>
      <c r="H17" s="22">
        <v>101394000</v>
      </c>
      <c r="I17" s="22">
        <v>0</v>
      </c>
      <c r="J17" s="22">
        <v>91658000</v>
      </c>
      <c r="K17" s="22">
        <v>93603000</v>
      </c>
      <c r="L17" s="22">
        <v>500000</v>
      </c>
      <c r="M17" s="22">
        <v>0</v>
      </c>
      <c r="N17" s="22">
        <v>0</v>
      </c>
      <c r="O17" s="23">
        <f t="shared" si="3"/>
        <v>774393000</v>
      </c>
    </row>
    <row r="18" spans="2:15" ht="16.5" customHeight="1">
      <c r="B18" s="21" t="s">
        <v>15</v>
      </c>
      <c r="C18" s="14" t="s">
        <v>1</v>
      </c>
      <c r="E18" s="3" t="s">
        <v>94</v>
      </c>
      <c r="F18" s="22">
        <v>15847000</v>
      </c>
      <c r="G18" s="22">
        <v>1951000</v>
      </c>
      <c r="H18" s="22">
        <v>16671000</v>
      </c>
      <c r="I18" s="22">
        <v>0</v>
      </c>
      <c r="J18" s="22">
        <v>100000</v>
      </c>
      <c r="K18" s="22">
        <v>4500000</v>
      </c>
      <c r="L18" s="22">
        <v>0</v>
      </c>
      <c r="M18" s="22">
        <v>0</v>
      </c>
      <c r="N18" s="22">
        <v>0</v>
      </c>
      <c r="O18" s="23">
        <f t="shared" si="3"/>
        <v>39069000</v>
      </c>
    </row>
    <row r="19" spans="2:15" ht="16.5" customHeight="1">
      <c r="B19" s="21" t="s">
        <v>16</v>
      </c>
      <c r="C19" s="14" t="s">
        <v>1</v>
      </c>
      <c r="E19" s="3" t="s">
        <v>95</v>
      </c>
      <c r="F19" s="22">
        <v>93305000</v>
      </c>
      <c r="G19" s="22">
        <v>13428000</v>
      </c>
      <c r="H19" s="22">
        <v>25983000</v>
      </c>
      <c r="I19" s="22">
        <v>0</v>
      </c>
      <c r="J19" s="22">
        <v>1368000</v>
      </c>
      <c r="K19" s="22">
        <v>18500000</v>
      </c>
      <c r="L19" s="22">
        <v>0</v>
      </c>
      <c r="M19" s="22">
        <v>0</v>
      </c>
      <c r="N19" s="22">
        <v>0</v>
      </c>
      <c r="O19" s="23">
        <f t="shared" si="3"/>
        <v>152584000</v>
      </c>
    </row>
    <row r="20" spans="2:15" ht="16.5" customHeight="1">
      <c r="B20" s="21" t="s">
        <v>17</v>
      </c>
      <c r="C20" s="14" t="s">
        <v>1</v>
      </c>
      <c r="E20" s="3" t="s">
        <v>96</v>
      </c>
      <c r="F20" s="22">
        <v>65936000</v>
      </c>
      <c r="G20" s="22">
        <v>8814000</v>
      </c>
      <c r="H20" s="22">
        <v>16180000</v>
      </c>
      <c r="I20" s="22">
        <v>0</v>
      </c>
      <c r="J20" s="22">
        <v>416000</v>
      </c>
      <c r="K20" s="22">
        <v>4000000</v>
      </c>
      <c r="L20" s="22">
        <v>0</v>
      </c>
      <c r="M20" s="22">
        <v>0</v>
      </c>
      <c r="N20" s="22">
        <v>0</v>
      </c>
      <c r="O20" s="23">
        <f t="shared" si="3"/>
        <v>95346000</v>
      </c>
    </row>
    <row r="21" spans="2:15" ht="16.5" customHeight="1">
      <c r="B21" s="21" t="s">
        <v>18</v>
      </c>
      <c r="C21" s="14" t="s">
        <v>1</v>
      </c>
      <c r="E21" s="3" t="s">
        <v>97</v>
      </c>
      <c r="F21" s="22">
        <v>107911800</v>
      </c>
      <c r="G21" s="22">
        <v>14235000</v>
      </c>
      <c r="H21" s="22">
        <v>42582000</v>
      </c>
      <c r="I21" s="22">
        <v>0</v>
      </c>
      <c r="J21" s="22">
        <v>684500</v>
      </c>
      <c r="K21" s="22">
        <v>10080000</v>
      </c>
      <c r="L21" s="22">
        <v>0</v>
      </c>
      <c r="M21" s="22">
        <v>0</v>
      </c>
      <c r="N21" s="22">
        <v>0</v>
      </c>
      <c r="O21" s="23">
        <f t="shared" si="3"/>
        <v>175493300</v>
      </c>
    </row>
    <row r="22" spans="2:15" ht="16.5" customHeight="1">
      <c r="B22" s="21" t="s">
        <v>19</v>
      </c>
      <c r="C22" s="14" t="s">
        <v>1</v>
      </c>
      <c r="E22" s="3" t="s">
        <v>98</v>
      </c>
      <c r="F22" s="22">
        <v>92731000</v>
      </c>
      <c r="G22" s="22">
        <v>13137000</v>
      </c>
      <c r="H22" s="22">
        <v>363590000</v>
      </c>
      <c r="I22" s="22">
        <v>0</v>
      </c>
      <c r="J22" s="22">
        <v>63443000</v>
      </c>
      <c r="K22" s="22">
        <v>400920000</v>
      </c>
      <c r="L22" s="22">
        <v>0</v>
      </c>
      <c r="M22" s="22">
        <v>0</v>
      </c>
      <c r="N22" s="22">
        <v>0</v>
      </c>
      <c r="O22" s="23">
        <f t="shared" si="3"/>
        <v>933821000</v>
      </c>
    </row>
    <row r="23" spans="2:15" ht="16.5" customHeight="1">
      <c r="B23" s="21" t="s">
        <v>55</v>
      </c>
      <c r="C23" s="14" t="s">
        <v>1</v>
      </c>
      <c r="E23" s="3" t="s">
        <v>99</v>
      </c>
      <c r="F23" s="22">
        <v>582757000</v>
      </c>
      <c r="G23" s="22">
        <v>67490000</v>
      </c>
      <c r="H23" s="22">
        <v>187460000</v>
      </c>
      <c r="I23" s="22">
        <v>0</v>
      </c>
      <c r="J23" s="22">
        <v>0</v>
      </c>
      <c r="K23" s="22">
        <v>221000000</v>
      </c>
      <c r="L23" s="22">
        <v>0</v>
      </c>
      <c r="M23" s="22">
        <v>0</v>
      </c>
      <c r="N23" s="22">
        <v>0</v>
      </c>
      <c r="O23" s="23">
        <f t="shared" si="3"/>
        <v>1058707000</v>
      </c>
    </row>
    <row r="24" spans="2:15" ht="16.5" customHeight="1">
      <c r="B24" s="21" t="s">
        <v>56</v>
      </c>
      <c r="C24" s="14" t="s">
        <v>1</v>
      </c>
      <c r="E24" s="3" t="s">
        <v>100</v>
      </c>
      <c r="F24" s="22">
        <v>12618000</v>
      </c>
      <c r="G24" s="22">
        <v>1803000</v>
      </c>
      <c r="H24" s="22">
        <v>2112000</v>
      </c>
      <c r="I24" s="22">
        <v>0</v>
      </c>
      <c r="J24" s="22">
        <v>101000</v>
      </c>
      <c r="K24" s="22">
        <v>3460000</v>
      </c>
      <c r="L24" s="22">
        <v>0</v>
      </c>
      <c r="M24" s="22">
        <v>0</v>
      </c>
      <c r="N24" s="22">
        <v>0</v>
      </c>
      <c r="O24" s="23">
        <f t="shared" si="3"/>
        <v>20094000</v>
      </c>
    </row>
    <row r="25" spans="2:15" ht="16.5" customHeight="1">
      <c r="B25" s="21" t="s">
        <v>57</v>
      </c>
      <c r="C25" s="14" t="s">
        <v>1</v>
      </c>
      <c r="E25" s="3" t="s">
        <v>101</v>
      </c>
      <c r="F25" s="22">
        <v>27533000</v>
      </c>
      <c r="G25" s="22">
        <v>3653000</v>
      </c>
      <c r="H25" s="22">
        <v>162943000</v>
      </c>
      <c r="I25" s="22">
        <v>0</v>
      </c>
      <c r="J25" s="22">
        <v>183000</v>
      </c>
      <c r="K25" s="22">
        <v>3000000</v>
      </c>
      <c r="L25" s="22">
        <v>0</v>
      </c>
      <c r="M25" s="22">
        <v>0</v>
      </c>
      <c r="N25" s="22">
        <v>0</v>
      </c>
      <c r="O25" s="23">
        <f t="shared" si="3"/>
        <v>197312000</v>
      </c>
    </row>
    <row r="26" spans="2:15" ht="16.5" customHeight="1">
      <c r="B26" s="21" t="s">
        <v>58</v>
      </c>
      <c r="C26" s="14" t="s">
        <v>1</v>
      </c>
      <c r="E26" s="3" t="s">
        <v>102</v>
      </c>
      <c r="F26" s="22">
        <v>87631000</v>
      </c>
      <c r="G26" s="22">
        <v>11212000</v>
      </c>
      <c r="H26" s="22">
        <v>716601000</v>
      </c>
      <c r="I26" s="22">
        <v>52000000000</v>
      </c>
      <c r="J26" s="22">
        <v>6391928000</v>
      </c>
      <c r="K26" s="22">
        <v>9024000</v>
      </c>
      <c r="L26" s="22">
        <v>544000000</v>
      </c>
      <c r="M26" s="22">
        <v>4239314000</v>
      </c>
      <c r="N26" s="22">
        <v>0</v>
      </c>
      <c r="O26" s="23">
        <f t="shared" si="3"/>
        <v>63999710000</v>
      </c>
    </row>
    <row r="27" spans="2:15" ht="16.5" customHeight="1">
      <c r="B27" s="21" t="s">
        <v>59</v>
      </c>
      <c r="C27" s="14" t="s">
        <v>1</v>
      </c>
      <c r="E27" s="3" t="s">
        <v>103</v>
      </c>
      <c r="F27" s="22">
        <v>4396287000</v>
      </c>
      <c r="G27" s="22">
        <v>758947190</v>
      </c>
      <c r="H27" s="22">
        <v>195885000</v>
      </c>
      <c r="I27" s="22">
        <v>0</v>
      </c>
      <c r="J27" s="22">
        <v>23665000</v>
      </c>
      <c r="K27" s="22">
        <v>68000000</v>
      </c>
      <c r="L27" s="22">
        <v>0</v>
      </c>
      <c r="M27" s="22">
        <v>0</v>
      </c>
      <c r="N27" s="22">
        <v>0</v>
      </c>
      <c r="O27" s="23">
        <f t="shared" si="3"/>
        <v>5442784190</v>
      </c>
    </row>
    <row r="28" spans="2:15" ht="16.5" customHeight="1">
      <c r="B28" s="21" t="s">
        <v>60</v>
      </c>
      <c r="C28" s="14" t="s">
        <v>1</v>
      </c>
      <c r="E28" s="3" t="s">
        <v>104</v>
      </c>
      <c r="F28" s="22">
        <v>14638000</v>
      </c>
      <c r="G28" s="22">
        <v>2284000</v>
      </c>
      <c r="H28" s="22">
        <v>40994000</v>
      </c>
      <c r="I28" s="22">
        <v>0</v>
      </c>
      <c r="J28" s="22">
        <v>299890000</v>
      </c>
      <c r="K28" s="22">
        <v>335240000</v>
      </c>
      <c r="L28" s="22">
        <v>26410000</v>
      </c>
      <c r="M28" s="22">
        <v>120500000</v>
      </c>
      <c r="N28" s="22">
        <v>0</v>
      </c>
      <c r="O28" s="23">
        <f t="shared" si="3"/>
        <v>839956000</v>
      </c>
    </row>
    <row r="29" spans="2:15" ht="16.5" customHeight="1">
      <c r="B29" s="21" t="s">
        <v>61</v>
      </c>
      <c r="C29" s="14" t="s">
        <v>1</v>
      </c>
      <c r="E29" s="3" t="s">
        <v>105</v>
      </c>
      <c r="F29" s="22">
        <v>1704000</v>
      </c>
      <c r="G29" s="22">
        <v>172000</v>
      </c>
      <c r="H29" s="22">
        <v>16263000</v>
      </c>
      <c r="I29" s="22">
        <v>0</v>
      </c>
      <c r="J29" s="22">
        <v>30000</v>
      </c>
      <c r="K29" s="22">
        <v>2775000</v>
      </c>
      <c r="L29" s="22">
        <v>0</v>
      </c>
      <c r="M29" s="22">
        <v>0</v>
      </c>
      <c r="N29" s="22">
        <v>0</v>
      </c>
      <c r="O29" s="23">
        <f t="shared" si="3"/>
        <v>20944000</v>
      </c>
    </row>
    <row r="30" spans="2:15" ht="16.5" customHeight="1">
      <c r="B30" s="21" t="s">
        <v>20</v>
      </c>
      <c r="C30" s="14" t="s">
        <v>1</v>
      </c>
      <c r="E30" s="3" t="s">
        <v>106</v>
      </c>
      <c r="F30" s="22">
        <v>4450625000</v>
      </c>
      <c r="G30" s="22">
        <v>679442000</v>
      </c>
      <c r="H30" s="22">
        <v>986129000</v>
      </c>
      <c r="I30" s="22">
        <v>0</v>
      </c>
      <c r="J30" s="22">
        <v>909674000</v>
      </c>
      <c r="K30" s="22">
        <v>664920000</v>
      </c>
      <c r="L30" s="22">
        <v>548700000</v>
      </c>
      <c r="M30" s="22">
        <v>0</v>
      </c>
      <c r="N30" s="22">
        <v>0</v>
      </c>
      <c r="O30" s="23">
        <f t="shared" si="3"/>
        <v>8239490000</v>
      </c>
    </row>
    <row r="31" spans="2:15" ht="16.5" customHeight="1">
      <c r="B31" s="21" t="s">
        <v>21</v>
      </c>
      <c r="C31" s="14" t="s">
        <v>1</v>
      </c>
      <c r="E31" s="3" t="s">
        <v>107</v>
      </c>
      <c r="F31" s="22">
        <v>10514381000</v>
      </c>
      <c r="G31" s="22">
        <v>1986367000</v>
      </c>
      <c r="H31" s="22">
        <v>8947712000</v>
      </c>
      <c r="I31" s="22">
        <v>0</v>
      </c>
      <c r="J31" s="22">
        <v>245736000</v>
      </c>
      <c r="K31" s="22">
        <v>121000000</v>
      </c>
      <c r="L31" s="22">
        <v>0</v>
      </c>
      <c r="M31" s="22">
        <v>0</v>
      </c>
      <c r="N31" s="22">
        <v>0</v>
      </c>
      <c r="O31" s="23">
        <f t="shared" si="3"/>
        <v>21815196000</v>
      </c>
    </row>
    <row r="32" spans="2:15" ht="16.5" customHeight="1">
      <c r="B32" s="21" t="s">
        <v>51</v>
      </c>
      <c r="C32" s="14" t="s">
        <v>1</v>
      </c>
      <c r="E32" s="3" t="s">
        <v>108</v>
      </c>
      <c r="F32" s="22">
        <v>2085133000</v>
      </c>
      <c r="G32" s="22">
        <v>155658000</v>
      </c>
      <c r="H32" s="22">
        <v>656130000</v>
      </c>
      <c r="I32" s="22">
        <v>0</v>
      </c>
      <c r="J32" s="22">
        <v>76624000</v>
      </c>
      <c r="K32" s="22">
        <v>472518000</v>
      </c>
      <c r="L32" s="22">
        <v>104860000</v>
      </c>
      <c r="M32" s="22">
        <v>0</v>
      </c>
      <c r="N32" s="22">
        <v>0</v>
      </c>
      <c r="O32" s="23">
        <f t="shared" si="3"/>
        <v>3550923000</v>
      </c>
    </row>
    <row r="33" spans="2:15" ht="16.5" customHeight="1">
      <c r="B33" s="21" t="s">
        <v>62</v>
      </c>
      <c r="C33" s="14" t="s">
        <v>1</v>
      </c>
      <c r="E33" s="3" t="s">
        <v>109</v>
      </c>
      <c r="F33" s="22">
        <v>3618104000</v>
      </c>
      <c r="G33" s="22">
        <v>577800000</v>
      </c>
      <c r="H33" s="22">
        <v>1742082000</v>
      </c>
      <c r="I33" s="22">
        <v>0</v>
      </c>
      <c r="J33" s="22">
        <v>4705000</v>
      </c>
      <c r="K33" s="22">
        <v>214000000</v>
      </c>
      <c r="L33" s="22">
        <v>0</v>
      </c>
      <c r="M33" s="22">
        <v>0</v>
      </c>
      <c r="N33" s="22">
        <v>0</v>
      </c>
      <c r="O33" s="23">
        <f t="shared" si="3"/>
        <v>6156691000</v>
      </c>
    </row>
    <row r="34" spans="2:15" ht="16.5" customHeight="1">
      <c r="B34" s="21" t="s">
        <v>63</v>
      </c>
      <c r="C34" s="14" t="s">
        <v>1</v>
      </c>
      <c r="E34" s="3" t="s">
        <v>110</v>
      </c>
      <c r="F34" s="22">
        <v>11796622000</v>
      </c>
      <c r="G34" s="22">
        <v>2366563000</v>
      </c>
      <c r="H34" s="22">
        <v>1531731000</v>
      </c>
      <c r="I34" s="22">
        <v>0</v>
      </c>
      <c r="J34" s="22">
        <v>4097000</v>
      </c>
      <c r="K34" s="22">
        <v>858000000</v>
      </c>
      <c r="L34" s="22">
        <v>0</v>
      </c>
      <c r="M34" s="22">
        <v>0</v>
      </c>
      <c r="N34" s="22">
        <v>0</v>
      </c>
      <c r="O34" s="23">
        <f t="shared" si="3"/>
        <v>16557013000</v>
      </c>
    </row>
    <row r="35" spans="2:15" ht="16.5" customHeight="1">
      <c r="B35" s="21" t="s">
        <v>64</v>
      </c>
      <c r="C35" s="14" t="s">
        <v>1</v>
      </c>
      <c r="E35" s="3" t="s">
        <v>111</v>
      </c>
      <c r="F35" s="22">
        <v>181440000</v>
      </c>
      <c r="G35" s="22">
        <v>32503000</v>
      </c>
      <c r="H35" s="22">
        <v>188691000</v>
      </c>
      <c r="I35" s="22">
        <v>0</v>
      </c>
      <c r="J35" s="22">
        <v>4000</v>
      </c>
      <c r="K35" s="22">
        <v>49850000</v>
      </c>
      <c r="L35" s="22">
        <v>0</v>
      </c>
      <c r="M35" s="22">
        <v>0</v>
      </c>
      <c r="N35" s="22">
        <v>0</v>
      </c>
      <c r="O35" s="23">
        <f t="shared" si="3"/>
        <v>452488000</v>
      </c>
    </row>
    <row r="36" spans="2:15" ht="16.5" customHeight="1">
      <c r="B36" s="21" t="s">
        <v>65</v>
      </c>
      <c r="C36" s="14" t="s">
        <v>1</v>
      </c>
      <c r="E36" s="3" t="s">
        <v>112</v>
      </c>
      <c r="F36" s="22">
        <v>893000</v>
      </c>
      <c r="G36" s="22">
        <v>81000</v>
      </c>
      <c r="H36" s="22">
        <v>53900000</v>
      </c>
      <c r="I36" s="22">
        <v>0</v>
      </c>
      <c r="J36" s="22">
        <v>5760000</v>
      </c>
      <c r="K36" s="22">
        <v>65000000</v>
      </c>
      <c r="L36" s="22">
        <v>0</v>
      </c>
      <c r="M36" s="22">
        <v>0</v>
      </c>
      <c r="N36" s="22">
        <v>0</v>
      </c>
      <c r="O36" s="23">
        <f t="shared" si="3"/>
        <v>125634000</v>
      </c>
    </row>
    <row r="37" spans="2:15" ht="16.5" customHeight="1">
      <c r="B37" s="21" t="s">
        <v>66</v>
      </c>
      <c r="C37" s="14" t="s">
        <v>1</v>
      </c>
      <c r="E37" s="3" t="s">
        <v>113</v>
      </c>
      <c r="F37" s="22">
        <v>633775000</v>
      </c>
      <c r="G37" s="22">
        <v>54153000</v>
      </c>
      <c r="H37" s="22">
        <v>313900000</v>
      </c>
      <c r="I37" s="22">
        <v>0</v>
      </c>
      <c r="J37" s="22">
        <v>513484000</v>
      </c>
      <c r="K37" s="22">
        <v>353000000</v>
      </c>
      <c r="L37" s="22">
        <v>0</v>
      </c>
      <c r="M37" s="22">
        <v>300000</v>
      </c>
      <c r="N37" s="22">
        <v>0</v>
      </c>
      <c r="O37" s="23">
        <f t="shared" si="3"/>
        <v>1868612000</v>
      </c>
    </row>
    <row r="38" spans="2:15" ht="16.5" customHeight="1">
      <c r="B38" s="21" t="s">
        <v>67</v>
      </c>
      <c r="C38" s="14" t="s">
        <v>1</v>
      </c>
      <c r="E38" s="3" t="s">
        <v>114</v>
      </c>
      <c r="F38" s="22">
        <v>1192211000</v>
      </c>
      <c r="G38" s="22">
        <v>192226000</v>
      </c>
      <c r="H38" s="22">
        <v>562015400</v>
      </c>
      <c r="I38" s="22">
        <v>0</v>
      </c>
      <c r="J38" s="22">
        <v>102672653500</v>
      </c>
      <c r="K38" s="22">
        <v>122100000</v>
      </c>
      <c r="L38" s="22">
        <v>4265088000</v>
      </c>
      <c r="M38" s="22">
        <v>0</v>
      </c>
      <c r="N38" s="22">
        <v>3593223000</v>
      </c>
      <c r="O38" s="23">
        <f t="shared" si="3"/>
        <v>112599516900</v>
      </c>
    </row>
    <row r="39" spans="2:15" ht="16.5" customHeight="1">
      <c r="B39" s="21" t="s">
        <v>68</v>
      </c>
      <c r="C39" s="14" t="s">
        <v>1</v>
      </c>
      <c r="E39" s="3" t="s">
        <v>115</v>
      </c>
      <c r="F39" s="22">
        <v>1618948000</v>
      </c>
      <c r="G39" s="22">
        <v>269855000</v>
      </c>
      <c r="H39" s="22">
        <v>220803000</v>
      </c>
      <c r="I39" s="22">
        <v>0</v>
      </c>
      <c r="J39" s="22">
        <v>12038000</v>
      </c>
      <c r="K39" s="22">
        <v>156000000</v>
      </c>
      <c r="L39" s="22">
        <v>0</v>
      </c>
      <c r="M39" s="22">
        <v>0</v>
      </c>
      <c r="N39" s="22">
        <v>0</v>
      </c>
      <c r="O39" s="23">
        <f t="shared" si="3"/>
        <v>2277644000</v>
      </c>
    </row>
    <row r="40" spans="2:15" ht="16.5" customHeight="1">
      <c r="B40" s="21" t="s">
        <v>69</v>
      </c>
      <c r="C40" s="14" t="s">
        <v>1</v>
      </c>
      <c r="E40" s="3" t="s">
        <v>116</v>
      </c>
      <c r="F40" s="22">
        <v>38261980610</v>
      </c>
      <c r="G40" s="22">
        <v>5940776000</v>
      </c>
      <c r="H40" s="22">
        <v>4599639000</v>
      </c>
      <c r="I40" s="22">
        <v>0</v>
      </c>
      <c r="J40" s="22">
        <v>1677322000</v>
      </c>
      <c r="K40" s="22">
        <v>5192300000</v>
      </c>
      <c r="L40" s="22">
        <v>32800000</v>
      </c>
      <c r="M40" s="22">
        <v>0</v>
      </c>
      <c r="N40" s="22">
        <v>0</v>
      </c>
      <c r="O40" s="23">
        <f t="shared" si="3"/>
        <v>55704817610</v>
      </c>
    </row>
    <row r="41" spans="2:15" ht="16.5" customHeight="1">
      <c r="B41" s="21" t="s">
        <v>70</v>
      </c>
      <c r="C41" s="14" t="s">
        <v>1</v>
      </c>
      <c r="E41" s="3" t="s">
        <v>117</v>
      </c>
      <c r="F41" s="22">
        <v>1017133000</v>
      </c>
      <c r="G41" s="22">
        <v>218961000</v>
      </c>
      <c r="H41" s="22">
        <v>175042000</v>
      </c>
      <c r="I41" s="22">
        <v>0</v>
      </c>
      <c r="J41" s="22">
        <v>32635000</v>
      </c>
      <c r="K41" s="22">
        <v>1065376000</v>
      </c>
      <c r="L41" s="22">
        <v>20446000</v>
      </c>
      <c r="M41" s="22">
        <v>0</v>
      </c>
      <c r="N41" s="22">
        <v>0</v>
      </c>
      <c r="O41" s="23">
        <f t="shared" si="3"/>
        <v>2529593000</v>
      </c>
    </row>
    <row r="42" spans="2:15" ht="16.5" customHeight="1">
      <c r="B42" s="21" t="s">
        <v>71</v>
      </c>
      <c r="C42" s="14" t="s">
        <v>1</v>
      </c>
      <c r="E42" s="3" t="s">
        <v>118</v>
      </c>
      <c r="F42" s="22">
        <v>6739200000</v>
      </c>
      <c r="G42" s="22">
        <v>1564143000</v>
      </c>
      <c r="H42" s="22">
        <v>240427000</v>
      </c>
      <c r="I42" s="22">
        <v>0</v>
      </c>
      <c r="J42" s="22">
        <v>18300000</v>
      </c>
      <c r="K42" s="22">
        <v>466824000</v>
      </c>
      <c r="L42" s="22">
        <v>0</v>
      </c>
      <c r="M42" s="22">
        <v>0</v>
      </c>
      <c r="N42" s="22">
        <v>0</v>
      </c>
      <c r="O42" s="23">
        <f t="shared" si="3"/>
        <v>9028894000</v>
      </c>
    </row>
    <row r="43" spans="2:15" ht="16.5" customHeight="1">
      <c r="B43" s="21" t="s">
        <v>72</v>
      </c>
      <c r="C43" s="14" t="s">
        <v>1</v>
      </c>
      <c r="E43" s="3" t="s">
        <v>119</v>
      </c>
      <c r="F43" s="22">
        <v>1377606000</v>
      </c>
      <c r="G43" s="22">
        <v>323581000</v>
      </c>
      <c r="H43" s="22">
        <v>5114944000</v>
      </c>
      <c r="I43" s="22">
        <v>0</v>
      </c>
      <c r="J43" s="22">
        <v>15700000</v>
      </c>
      <c r="K43" s="22">
        <v>42400000</v>
      </c>
      <c r="L43" s="22">
        <v>200000</v>
      </c>
      <c r="M43" s="22">
        <v>0</v>
      </c>
      <c r="N43" s="22">
        <v>0</v>
      </c>
      <c r="O43" s="23">
        <f t="shared" si="3"/>
        <v>6874431000</v>
      </c>
    </row>
    <row r="44" spans="2:15" ht="16.5" customHeight="1">
      <c r="B44" s="21" t="s">
        <v>73</v>
      </c>
      <c r="C44" s="14" t="s">
        <v>1</v>
      </c>
      <c r="E44" s="3" t="s">
        <v>120</v>
      </c>
      <c r="F44" s="22">
        <v>134462000</v>
      </c>
      <c r="G44" s="22">
        <v>17728000</v>
      </c>
      <c r="H44" s="22">
        <v>34119000</v>
      </c>
      <c r="I44" s="22">
        <v>0</v>
      </c>
      <c r="J44" s="22">
        <v>32417994000</v>
      </c>
      <c r="K44" s="22">
        <v>29500000</v>
      </c>
      <c r="L44" s="22">
        <v>91742000</v>
      </c>
      <c r="M44" s="22">
        <v>0</v>
      </c>
      <c r="N44" s="22">
        <v>0</v>
      </c>
      <c r="O44" s="23">
        <f t="shared" si="3"/>
        <v>32725545000</v>
      </c>
    </row>
    <row r="45" spans="2:15" ht="16.5" customHeight="1">
      <c r="B45" s="21" t="s">
        <v>74</v>
      </c>
      <c r="C45" s="14" t="s">
        <v>1</v>
      </c>
      <c r="E45" s="3" t="s">
        <v>121</v>
      </c>
      <c r="F45" s="22">
        <v>12483000</v>
      </c>
      <c r="G45" s="22">
        <v>1754000</v>
      </c>
      <c r="H45" s="22">
        <v>2524000</v>
      </c>
      <c r="I45" s="22">
        <v>0</v>
      </c>
      <c r="J45" s="22">
        <v>105000</v>
      </c>
      <c r="K45" s="22">
        <v>5000000</v>
      </c>
      <c r="L45" s="22">
        <v>0</v>
      </c>
      <c r="M45" s="22">
        <v>0</v>
      </c>
      <c r="N45" s="22">
        <v>0</v>
      </c>
      <c r="O45" s="23">
        <f t="shared" si="3"/>
        <v>21866000</v>
      </c>
    </row>
    <row r="46" spans="2:15" ht="16.5" customHeight="1">
      <c r="B46" s="21" t="s">
        <v>75</v>
      </c>
      <c r="C46" s="14" t="s">
        <v>1</v>
      </c>
      <c r="E46" s="3" t="s">
        <v>122</v>
      </c>
      <c r="F46" s="22">
        <v>64416000</v>
      </c>
      <c r="G46" s="22">
        <v>10651000</v>
      </c>
      <c r="H46" s="22">
        <v>1252893000</v>
      </c>
      <c r="I46" s="22">
        <v>0</v>
      </c>
      <c r="J46" s="22">
        <v>165116000</v>
      </c>
      <c r="K46" s="22">
        <v>41900000</v>
      </c>
      <c r="L46" s="22">
        <v>258450000</v>
      </c>
      <c r="M46" s="22">
        <v>35650000</v>
      </c>
      <c r="N46" s="22">
        <v>0</v>
      </c>
      <c r="O46" s="23">
        <f t="shared" si="3"/>
        <v>1829076000</v>
      </c>
    </row>
    <row r="47" spans="2:15" ht="16.5" customHeight="1">
      <c r="B47" s="21" t="s">
        <v>76</v>
      </c>
      <c r="C47" s="14" t="s">
        <v>1</v>
      </c>
      <c r="E47" s="3" t="s">
        <v>123</v>
      </c>
      <c r="F47" s="22">
        <v>542179000</v>
      </c>
      <c r="G47" s="22">
        <v>89827000</v>
      </c>
      <c r="H47" s="22">
        <v>275114000</v>
      </c>
      <c r="I47" s="22">
        <v>0</v>
      </c>
      <c r="J47" s="22">
        <v>544279000</v>
      </c>
      <c r="K47" s="22">
        <v>320000000</v>
      </c>
      <c r="L47" s="22">
        <v>189610000</v>
      </c>
      <c r="M47" s="22">
        <v>13780000</v>
      </c>
      <c r="N47" s="22">
        <v>0</v>
      </c>
      <c r="O47" s="23">
        <f t="shared" si="3"/>
        <v>1974789000</v>
      </c>
    </row>
    <row r="48" spans="2:15" ht="16.5" customHeight="1">
      <c r="B48" s="21" t="s">
        <v>77</v>
      </c>
      <c r="C48" s="14" t="s">
        <v>1</v>
      </c>
      <c r="E48" s="3" t="s">
        <v>124</v>
      </c>
      <c r="F48" s="22">
        <v>30684000</v>
      </c>
      <c r="G48" s="22">
        <v>3349000</v>
      </c>
      <c r="H48" s="22">
        <v>21101000</v>
      </c>
      <c r="I48" s="22">
        <v>0</v>
      </c>
      <c r="J48" s="22">
        <v>200000</v>
      </c>
      <c r="K48" s="22">
        <v>2200000</v>
      </c>
      <c r="L48" s="22">
        <v>0</v>
      </c>
      <c r="M48" s="22">
        <v>0</v>
      </c>
      <c r="N48" s="22">
        <v>0</v>
      </c>
      <c r="O48" s="23">
        <f t="shared" si="3"/>
        <v>57534000</v>
      </c>
    </row>
    <row r="49" spans="2:15" ht="16.5" customHeight="1">
      <c r="B49" s="21" t="s">
        <v>78</v>
      </c>
      <c r="C49" s="14" t="s">
        <v>1</v>
      </c>
      <c r="E49" s="3" t="s">
        <v>125</v>
      </c>
      <c r="F49" s="22">
        <v>483631000</v>
      </c>
      <c r="G49" s="22">
        <v>81742000</v>
      </c>
      <c r="H49" s="22">
        <v>1270310000</v>
      </c>
      <c r="I49" s="22">
        <v>0</v>
      </c>
      <c r="J49" s="22">
        <v>15002457000</v>
      </c>
      <c r="K49" s="22">
        <v>177000000</v>
      </c>
      <c r="L49" s="22">
        <v>9667000</v>
      </c>
      <c r="M49" s="22">
        <v>0</v>
      </c>
      <c r="N49" s="22">
        <v>0</v>
      </c>
      <c r="O49" s="23">
        <f t="shared" si="3"/>
        <v>17024807000</v>
      </c>
    </row>
    <row r="50" spans="2:15" ht="16.5" customHeight="1">
      <c r="B50" s="21" t="s">
        <v>79</v>
      </c>
      <c r="C50" s="14" t="s">
        <v>1</v>
      </c>
      <c r="E50" s="3" t="s">
        <v>126</v>
      </c>
      <c r="F50" s="22">
        <v>18922000</v>
      </c>
      <c r="G50" s="22">
        <v>1989000</v>
      </c>
      <c r="H50" s="22">
        <v>21928000</v>
      </c>
      <c r="I50" s="22">
        <v>0</v>
      </c>
      <c r="J50" s="22">
        <v>173730000</v>
      </c>
      <c r="K50" s="22">
        <v>4450000</v>
      </c>
      <c r="L50" s="22">
        <v>2700000</v>
      </c>
      <c r="M50" s="22">
        <v>0</v>
      </c>
      <c r="N50" s="22">
        <v>0</v>
      </c>
      <c r="O50" s="23">
        <f t="shared" si="3"/>
        <v>223719000</v>
      </c>
    </row>
    <row r="51" spans="2:15" ht="16.5" customHeight="1">
      <c r="B51" s="21" t="s">
        <v>80</v>
      </c>
      <c r="C51" s="14" t="s">
        <v>1</v>
      </c>
      <c r="E51" s="3" t="s">
        <v>127</v>
      </c>
      <c r="F51" s="22">
        <v>123309000</v>
      </c>
      <c r="G51" s="22">
        <v>19880000</v>
      </c>
      <c r="H51" s="22">
        <v>32747000</v>
      </c>
      <c r="I51" s="22">
        <v>0</v>
      </c>
      <c r="J51" s="22">
        <v>1110179000</v>
      </c>
      <c r="K51" s="22">
        <v>35934000</v>
      </c>
      <c r="L51" s="22">
        <v>1250838000</v>
      </c>
      <c r="M51" s="22">
        <v>216214000</v>
      </c>
      <c r="N51" s="22">
        <v>0</v>
      </c>
      <c r="O51" s="23">
        <f t="shared" si="3"/>
        <v>2789101000</v>
      </c>
    </row>
    <row r="52" spans="2:15" ht="16.5" customHeight="1">
      <c r="B52" s="21" t="s">
        <v>81</v>
      </c>
      <c r="C52" s="14" t="s">
        <v>1</v>
      </c>
      <c r="E52" s="3" t="s">
        <v>128</v>
      </c>
      <c r="F52" s="22">
        <v>571825000</v>
      </c>
      <c r="G52" s="22">
        <v>94871000</v>
      </c>
      <c r="H52" s="22">
        <v>69628000</v>
      </c>
      <c r="I52" s="22">
        <v>0</v>
      </c>
      <c r="J52" s="22">
        <v>196795000</v>
      </c>
      <c r="K52" s="22">
        <v>232250000</v>
      </c>
      <c r="L52" s="22">
        <v>139772000</v>
      </c>
      <c r="M52" s="22">
        <v>24275000</v>
      </c>
      <c r="N52" s="22">
        <v>0</v>
      </c>
      <c r="O52" s="23">
        <f t="shared" si="3"/>
        <v>1329416000</v>
      </c>
    </row>
    <row r="53" spans="2:15" ht="16.5" customHeight="1">
      <c r="B53" s="21" t="s">
        <v>82</v>
      </c>
      <c r="C53" s="14" t="s">
        <v>1</v>
      </c>
      <c r="E53" s="3" t="s">
        <v>129</v>
      </c>
      <c r="F53" s="22">
        <v>449903000</v>
      </c>
      <c r="G53" s="22">
        <v>102157000</v>
      </c>
      <c r="H53" s="22">
        <v>19982000</v>
      </c>
      <c r="I53" s="22">
        <v>0</v>
      </c>
      <c r="J53" s="22">
        <v>4300000</v>
      </c>
      <c r="K53" s="22">
        <v>144300000</v>
      </c>
      <c r="L53" s="22">
        <v>0</v>
      </c>
      <c r="M53" s="22">
        <v>0</v>
      </c>
      <c r="N53" s="22">
        <v>0</v>
      </c>
      <c r="O53" s="23">
        <f t="shared" si="3"/>
        <v>720642000</v>
      </c>
    </row>
    <row r="54" spans="2:15" ht="16.5" customHeight="1">
      <c r="B54" s="21" t="s">
        <v>83</v>
      </c>
      <c r="C54" s="14" t="s">
        <v>1</v>
      </c>
      <c r="E54" s="3" t="s">
        <v>130</v>
      </c>
      <c r="F54" s="22">
        <v>168631000</v>
      </c>
      <c r="G54" s="22">
        <v>18243000</v>
      </c>
      <c r="H54" s="22">
        <v>42362000</v>
      </c>
      <c r="I54" s="22">
        <v>0</v>
      </c>
      <c r="J54" s="22">
        <v>1199758000</v>
      </c>
      <c r="K54" s="22">
        <v>15500000</v>
      </c>
      <c r="L54" s="22">
        <v>0</v>
      </c>
      <c r="M54" s="22">
        <v>10000000</v>
      </c>
      <c r="N54" s="22">
        <v>0</v>
      </c>
      <c r="O54" s="23">
        <f t="shared" si="3"/>
        <v>1454494000</v>
      </c>
    </row>
    <row r="55" spans="2:15" ht="16.5" customHeight="1">
      <c r="B55" s="21" t="s">
        <v>84</v>
      </c>
      <c r="C55" s="14" t="s">
        <v>1</v>
      </c>
      <c r="E55" s="3" t="s">
        <v>131</v>
      </c>
      <c r="F55" s="22">
        <v>21179000</v>
      </c>
      <c r="G55" s="22">
        <v>2621000</v>
      </c>
      <c r="H55" s="22">
        <v>60859000</v>
      </c>
      <c r="I55" s="22">
        <v>0</v>
      </c>
      <c r="J55" s="22">
        <v>4747661000</v>
      </c>
      <c r="K55" s="22">
        <v>9540000</v>
      </c>
      <c r="L55" s="22">
        <v>1104253000</v>
      </c>
      <c r="M55" s="22">
        <v>0</v>
      </c>
      <c r="N55" s="22">
        <v>0</v>
      </c>
      <c r="O55" s="23">
        <f t="shared" si="3"/>
        <v>5946113000</v>
      </c>
    </row>
    <row r="56" spans="2:15" ht="16.5" customHeight="1">
      <c r="B56" s="21" t="s">
        <v>85</v>
      </c>
      <c r="C56" s="14" t="s">
        <v>1</v>
      </c>
      <c r="E56" s="3" t="s">
        <v>132</v>
      </c>
      <c r="F56" s="22">
        <v>2378139000</v>
      </c>
      <c r="G56" s="22">
        <v>417498000</v>
      </c>
      <c r="H56" s="22">
        <v>359938000</v>
      </c>
      <c r="I56" s="22">
        <v>0</v>
      </c>
      <c r="J56" s="22">
        <v>9973040000</v>
      </c>
      <c r="K56" s="22">
        <v>714290000</v>
      </c>
      <c r="L56" s="22">
        <v>197000000</v>
      </c>
      <c r="M56" s="22">
        <v>190500000</v>
      </c>
      <c r="N56" s="22">
        <v>0</v>
      </c>
      <c r="O56" s="23">
        <f t="shared" si="3"/>
        <v>14230405000</v>
      </c>
    </row>
    <row r="57" spans="2:15" ht="16.5" customHeight="1">
      <c r="B57" s="21" t="s">
        <v>86</v>
      </c>
      <c r="C57" s="14" t="s">
        <v>1</v>
      </c>
      <c r="E57" s="3" t="s">
        <v>133</v>
      </c>
      <c r="F57" s="22">
        <v>364998000</v>
      </c>
      <c r="G57" s="22">
        <v>76041000</v>
      </c>
      <c r="H57" s="22">
        <v>73368000</v>
      </c>
      <c r="I57" s="22">
        <v>0</v>
      </c>
      <c r="J57" s="22">
        <v>5510000</v>
      </c>
      <c r="K57" s="22">
        <v>124750000</v>
      </c>
      <c r="L57" s="22">
        <v>0</v>
      </c>
      <c r="M57" s="22">
        <v>0</v>
      </c>
      <c r="N57" s="22">
        <v>0</v>
      </c>
      <c r="O57" s="23">
        <f t="shared" si="3"/>
        <v>644667000</v>
      </c>
    </row>
    <row r="58" spans="2:15" ht="16.5" customHeight="1">
      <c r="B58" s="21" t="s">
        <v>87</v>
      </c>
      <c r="C58" s="14" t="s">
        <v>1</v>
      </c>
      <c r="E58" s="3" t="s">
        <v>134</v>
      </c>
      <c r="F58" s="22">
        <v>49523000</v>
      </c>
      <c r="G58" s="22">
        <v>5979000</v>
      </c>
      <c r="H58" s="22">
        <v>18627000</v>
      </c>
      <c r="I58" s="22">
        <v>0</v>
      </c>
      <c r="J58" s="22">
        <v>37284000</v>
      </c>
      <c r="K58" s="22">
        <v>41344000</v>
      </c>
      <c r="L58" s="22">
        <v>1101525000</v>
      </c>
      <c r="M58" s="22">
        <v>0</v>
      </c>
      <c r="N58" s="22">
        <v>0</v>
      </c>
      <c r="O58" s="23">
        <f t="shared" si="3"/>
        <v>1254282000</v>
      </c>
    </row>
    <row r="59" spans="2:15" ht="16.5" customHeight="1">
      <c r="B59" s="21" t="s">
        <v>88</v>
      </c>
      <c r="C59" s="14" t="s">
        <v>1</v>
      </c>
      <c r="E59" s="3" t="s">
        <v>135</v>
      </c>
      <c r="F59" s="22">
        <v>153147000</v>
      </c>
      <c r="G59" s="22">
        <v>23771000</v>
      </c>
      <c r="H59" s="22">
        <v>32999000</v>
      </c>
      <c r="I59" s="22">
        <v>0</v>
      </c>
      <c r="J59" s="22">
        <v>3233000</v>
      </c>
      <c r="K59" s="22">
        <v>65990000</v>
      </c>
      <c r="L59" s="22">
        <v>0</v>
      </c>
      <c r="M59" s="22">
        <v>0</v>
      </c>
      <c r="N59" s="22">
        <v>0</v>
      </c>
      <c r="O59" s="23">
        <f t="shared" si="3"/>
        <v>279140000</v>
      </c>
    </row>
    <row r="60" spans="2:15" ht="16.5" customHeight="1">
      <c r="B60" s="21" t="s">
        <v>89</v>
      </c>
      <c r="C60" s="14" t="s">
        <v>1</v>
      </c>
      <c r="E60" s="3" t="s">
        <v>136</v>
      </c>
      <c r="F60" s="22">
        <v>224711000</v>
      </c>
      <c r="G60" s="22">
        <v>39971000</v>
      </c>
      <c r="H60" s="22">
        <v>41626000</v>
      </c>
      <c r="I60" s="22">
        <v>0</v>
      </c>
      <c r="J60" s="22">
        <v>2176593000</v>
      </c>
      <c r="K60" s="22">
        <v>204000000</v>
      </c>
      <c r="L60" s="22">
        <v>8258650000</v>
      </c>
      <c r="M60" s="22">
        <v>0</v>
      </c>
      <c r="N60" s="22">
        <v>0</v>
      </c>
      <c r="O60" s="23">
        <f t="shared" si="3"/>
        <v>10945551000</v>
      </c>
    </row>
    <row r="61" spans="2:15" ht="16.5" customHeight="1">
      <c r="B61" s="21" t="s">
        <v>90</v>
      </c>
      <c r="C61" s="14" t="s">
        <v>1</v>
      </c>
      <c r="E61" s="3" t="s">
        <v>137</v>
      </c>
      <c r="F61" s="22">
        <v>111049000</v>
      </c>
      <c r="G61" s="22">
        <v>20176000</v>
      </c>
      <c r="H61" s="22">
        <v>19797000</v>
      </c>
      <c r="I61" s="22">
        <v>0</v>
      </c>
      <c r="J61" s="22">
        <v>26722000</v>
      </c>
      <c r="K61" s="22">
        <v>23532000</v>
      </c>
      <c r="L61" s="22">
        <v>0</v>
      </c>
      <c r="M61" s="22">
        <v>0</v>
      </c>
      <c r="N61" s="22">
        <v>0</v>
      </c>
      <c r="O61" s="23">
        <f t="shared" si="3"/>
        <v>201276000</v>
      </c>
    </row>
    <row r="62" spans="2:15" ht="16.5" customHeight="1">
      <c r="B62" s="21" t="s">
        <v>91</v>
      </c>
      <c r="C62" s="14" t="s">
        <v>1</v>
      </c>
      <c r="E62" s="3" t="s">
        <v>138</v>
      </c>
      <c r="F62" s="22">
        <v>130194000</v>
      </c>
      <c r="G62" s="22">
        <v>26192000</v>
      </c>
      <c r="H62" s="22">
        <v>34054000</v>
      </c>
      <c r="I62" s="22">
        <v>0</v>
      </c>
      <c r="J62" s="22">
        <v>2694201000</v>
      </c>
      <c r="K62" s="22">
        <v>4707680000</v>
      </c>
      <c r="L62" s="22">
        <v>5421092000</v>
      </c>
      <c r="M62" s="22">
        <v>0</v>
      </c>
      <c r="N62" s="22">
        <v>0</v>
      </c>
      <c r="O62" s="23">
        <f t="shared" si="3"/>
        <v>13013413000</v>
      </c>
    </row>
    <row r="63" spans="1:15" ht="19.5" customHeight="1" hidden="1">
      <c r="A63" s="12" t="s">
        <v>37</v>
      </c>
      <c r="B63" s="21" t="s">
        <v>1</v>
      </c>
      <c r="E63" s="24" t="s">
        <v>1</v>
      </c>
      <c r="F63" s="25" t="s">
        <v>1</v>
      </c>
      <c r="G63" s="25" t="s">
        <v>1</v>
      </c>
      <c r="H63" s="25" t="s">
        <v>1</v>
      </c>
      <c r="I63" s="25" t="s">
        <v>1</v>
      </c>
      <c r="J63" s="25" t="s">
        <v>1</v>
      </c>
      <c r="K63" s="25" t="s">
        <v>1</v>
      </c>
      <c r="L63" s="25" t="s">
        <v>1</v>
      </c>
      <c r="M63" s="25" t="s">
        <v>1</v>
      </c>
      <c r="N63" s="25" t="s">
        <v>1</v>
      </c>
      <c r="O63" s="26">
        <f>SUM($F$63:$N$63)</f>
        <v>0</v>
      </c>
    </row>
    <row r="64" spans="1:15" ht="12" customHeight="1">
      <c r="A64" s="27" t="s">
        <v>5</v>
      </c>
      <c r="E64" s="28" t="s">
        <v>1</v>
      </c>
      <c r="F64" s="29" t="s">
        <v>1</v>
      </c>
      <c r="G64" s="29" t="s">
        <v>1</v>
      </c>
      <c r="H64" s="29" t="s">
        <v>1</v>
      </c>
      <c r="I64" s="29" t="s">
        <v>1</v>
      </c>
      <c r="J64" s="29" t="s">
        <v>1</v>
      </c>
      <c r="K64" s="29" t="s">
        <v>1</v>
      </c>
      <c r="L64" s="29" t="s">
        <v>1</v>
      </c>
      <c r="M64" s="29" t="s">
        <v>1</v>
      </c>
      <c r="N64" s="29" t="s">
        <v>1</v>
      </c>
      <c r="O64" s="30" t="s">
        <v>1</v>
      </c>
    </row>
    <row r="65" spans="1:15" ht="22.5" customHeight="1">
      <c r="A65" s="27" t="s">
        <v>1</v>
      </c>
      <c r="B65" s="31" t="s">
        <v>38</v>
      </c>
      <c r="E65" s="4" t="s">
        <v>39</v>
      </c>
      <c r="F65" s="32">
        <v>95502380810</v>
      </c>
      <c r="G65" s="32">
        <v>16370643190</v>
      </c>
      <c r="H65" s="32">
        <v>30974809000</v>
      </c>
      <c r="I65" s="32">
        <v>52000000000</v>
      </c>
      <c r="J65" s="32">
        <v>183544901000</v>
      </c>
      <c r="K65" s="32">
        <v>17991700000</v>
      </c>
      <c r="L65" s="32">
        <v>23568303000</v>
      </c>
      <c r="M65" s="32">
        <v>4850533000</v>
      </c>
      <c r="N65" s="32">
        <v>3593223000</v>
      </c>
      <c r="O65" s="20">
        <f>SUM($F$65:$N$65)</f>
        <v>428396493000</v>
      </c>
    </row>
    <row r="66" spans="1:15" ht="22.5" customHeight="1">
      <c r="A66" s="27" t="s">
        <v>1</v>
      </c>
      <c r="B66" s="31" t="s">
        <v>40</v>
      </c>
      <c r="E66" s="4" t="s">
        <v>41</v>
      </c>
      <c r="F66" s="32">
        <v>14041621000</v>
      </c>
      <c r="G66" s="32">
        <v>2465861000</v>
      </c>
      <c r="H66" s="32">
        <v>6073098000</v>
      </c>
      <c r="I66" s="32">
        <v>0</v>
      </c>
      <c r="J66" s="32">
        <v>3598116000</v>
      </c>
      <c r="K66" s="32">
        <v>18409261000</v>
      </c>
      <c r="L66" s="32">
        <v>1264895000</v>
      </c>
      <c r="M66" s="32">
        <v>2794629000</v>
      </c>
      <c r="N66" s="32">
        <v>0</v>
      </c>
      <c r="O66" s="20">
        <f>SUM($F$66:$N$66)</f>
        <v>48647481000</v>
      </c>
    </row>
    <row r="67" spans="1:15" ht="22.5" customHeight="1">
      <c r="A67" s="27" t="s">
        <v>1</v>
      </c>
      <c r="B67" s="31" t="s">
        <v>42</v>
      </c>
      <c r="E67" s="4" t="s">
        <v>43</v>
      </c>
      <c r="F67" s="32">
        <v>425098000</v>
      </c>
      <c r="G67" s="32">
        <v>38079000</v>
      </c>
      <c r="H67" s="32">
        <v>542121000</v>
      </c>
      <c r="I67" s="32">
        <v>0</v>
      </c>
      <c r="J67" s="32">
        <v>1710812000</v>
      </c>
      <c r="K67" s="32">
        <v>287734000</v>
      </c>
      <c r="L67" s="32">
        <v>0</v>
      </c>
      <c r="M67" s="32">
        <v>0</v>
      </c>
      <c r="N67" s="32">
        <v>0</v>
      </c>
      <c r="O67" s="20">
        <f>SUM($F$67:$N$67)</f>
        <v>3003844000</v>
      </c>
    </row>
    <row r="68" spans="1:15" ht="22.5" customHeight="1">
      <c r="A68" s="27" t="s">
        <v>5</v>
      </c>
      <c r="B68" s="31" t="s">
        <v>1</v>
      </c>
      <c r="E68" s="4" t="s">
        <v>44</v>
      </c>
      <c r="F68" s="32">
        <f aca="true" t="shared" si="4" ref="F68:N68">F67+F66+F65</f>
        <v>109969099810</v>
      </c>
      <c r="G68" s="32">
        <f t="shared" si="4"/>
        <v>18874583190</v>
      </c>
      <c r="H68" s="32">
        <f t="shared" si="4"/>
        <v>37590028000</v>
      </c>
      <c r="I68" s="32">
        <f t="shared" si="4"/>
        <v>52000000000</v>
      </c>
      <c r="J68" s="32">
        <f t="shared" si="4"/>
        <v>188853829000</v>
      </c>
      <c r="K68" s="32">
        <f t="shared" si="4"/>
        <v>36688695000</v>
      </c>
      <c r="L68" s="32">
        <f t="shared" si="4"/>
        <v>24833198000</v>
      </c>
      <c r="M68" s="32">
        <f t="shared" si="4"/>
        <v>7645162000</v>
      </c>
      <c r="N68" s="32">
        <f t="shared" si="4"/>
        <v>3593223000</v>
      </c>
      <c r="O68" s="20">
        <f>SUM($F$68:$N$68)</f>
        <v>480047818000</v>
      </c>
    </row>
    <row r="69" spans="1:15" ht="22.5" customHeight="1">
      <c r="A69" s="7" t="s">
        <v>45</v>
      </c>
      <c r="B69" s="21" t="s">
        <v>1</v>
      </c>
      <c r="E69" s="4" t="s">
        <v>46</v>
      </c>
      <c r="F69" s="32">
        <v>0</v>
      </c>
      <c r="G69" s="32">
        <v>0</v>
      </c>
      <c r="H69" s="32">
        <v>0</v>
      </c>
      <c r="I69" s="32">
        <v>0</v>
      </c>
      <c r="J69" s="32">
        <v>23633208000</v>
      </c>
      <c r="K69" s="32">
        <v>0</v>
      </c>
      <c r="L69" s="32">
        <v>18315001000</v>
      </c>
      <c r="M69" s="32">
        <v>0</v>
      </c>
      <c r="N69" s="32">
        <v>0</v>
      </c>
      <c r="O69" s="20">
        <f>SUM($F$69:$N$69)</f>
        <v>41948209000</v>
      </c>
    </row>
    <row r="70" spans="1:15" ht="22.5" customHeight="1">
      <c r="A70" s="7" t="s">
        <v>47</v>
      </c>
      <c r="B70" s="21" t="s">
        <v>1</v>
      </c>
      <c r="E70" s="4" t="s">
        <v>48</v>
      </c>
      <c r="F70" s="32">
        <v>0</v>
      </c>
      <c r="G70" s="32">
        <v>0</v>
      </c>
      <c r="H70" s="32">
        <v>0</v>
      </c>
      <c r="I70" s="32">
        <v>0</v>
      </c>
      <c r="J70" s="32">
        <v>1666708000</v>
      </c>
      <c r="K70" s="32">
        <v>0</v>
      </c>
      <c r="L70" s="32">
        <v>0</v>
      </c>
      <c r="M70" s="32">
        <v>0</v>
      </c>
      <c r="N70" s="32">
        <v>0</v>
      </c>
      <c r="O70" s="20">
        <f>SUM($F$70:$N$70)</f>
        <v>1666708000</v>
      </c>
    </row>
    <row r="71" spans="1:15" ht="31.5" customHeight="1">
      <c r="A71" s="31" t="s">
        <v>5</v>
      </c>
      <c r="B71" s="21" t="s">
        <v>1</v>
      </c>
      <c r="E71" s="5" t="s">
        <v>49</v>
      </c>
      <c r="F71" s="32">
        <f aca="true" t="shared" si="5" ref="F71:N71">F68-(F69+F70)</f>
        <v>109969099810</v>
      </c>
      <c r="G71" s="32">
        <f t="shared" si="5"/>
        <v>18874583190</v>
      </c>
      <c r="H71" s="32">
        <f t="shared" si="5"/>
        <v>37590028000</v>
      </c>
      <c r="I71" s="32">
        <f t="shared" si="5"/>
        <v>52000000000</v>
      </c>
      <c r="J71" s="32">
        <f t="shared" si="5"/>
        <v>163553913000</v>
      </c>
      <c r="K71" s="32">
        <f t="shared" si="5"/>
        <v>36688695000</v>
      </c>
      <c r="L71" s="32">
        <f t="shared" si="5"/>
        <v>6518197000</v>
      </c>
      <c r="M71" s="32">
        <f t="shared" si="5"/>
        <v>7645162000</v>
      </c>
      <c r="N71" s="32">
        <f t="shared" si="5"/>
        <v>3593223000</v>
      </c>
      <c r="O71" s="32">
        <f>SUM($F$71:$N$71)</f>
        <v>436432901000</v>
      </c>
    </row>
    <row r="72" ht="19.5" customHeight="1">
      <c r="O72" s="33" t="s">
        <v>1</v>
      </c>
    </row>
    <row r="78" ht="15">
      <c r="O78" s="34" t="s">
        <v>1</v>
      </c>
    </row>
  </sheetData>
  <sheetProtection/>
  <mergeCells count="14">
    <mergeCell ref="H13:H14"/>
    <mergeCell ref="I13:I14"/>
    <mergeCell ref="J13:J14"/>
    <mergeCell ref="K13:K14"/>
    <mergeCell ref="E9:O9"/>
    <mergeCell ref="E10:O10"/>
    <mergeCell ref="E11:O11"/>
    <mergeCell ref="M13:M14"/>
    <mergeCell ref="N13:N14"/>
    <mergeCell ref="O13:O14"/>
    <mergeCell ref="E13:E14"/>
    <mergeCell ref="F13:F14"/>
    <mergeCell ref="G13:G14"/>
    <mergeCell ref="L13:L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E9">
      <selection activeCell="O38" sqref="O38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6" width="20.875" style="12" customWidth="1"/>
    <col min="7" max="8" width="19.75390625" style="12" bestFit="1" customWidth="1"/>
    <col min="9" max="9" width="18.875" style="12" bestFit="1" customWidth="1"/>
    <col min="10" max="10" width="20.75390625" style="12" bestFit="1" customWidth="1"/>
    <col min="11" max="11" width="18.875" style="12" customWidth="1"/>
    <col min="12" max="12" width="19.125" style="12" customWidth="1"/>
    <col min="13" max="14" width="17.75390625" style="12" bestFit="1" customWidth="1"/>
    <col min="15" max="15" width="20.75390625" style="12" bestFit="1" customWidth="1"/>
    <col min="16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69</v>
      </c>
      <c r="C2" s="8" t="s">
        <v>52</v>
      </c>
      <c r="D2" s="9" t="s">
        <v>7</v>
      </c>
      <c r="E2" s="13" t="str">
        <f aca="true" t="shared" si="0" ref="E2:N2">ButceYil</f>
        <v>2014</v>
      </c>
      <c r="F2" s="13" t="str">
        <f t="shared" si="0"/>
        <v>2014</v>
      </c>
      <c r="G2" s="13" t="str">
        <f t="shared" si="0"/>
        <v>2014</v>
      </c>
      <c r="H2" s="13" t="str">
        <f t="shared" si="0"/>
        <v>2014</v>
      </c>
      <c r="I2" s="13" t="str">
        <f t="shared" si="0"/>
        <v>2014</v>
      </c>
      <c r="J2" s="13" t="str">
        <f t="shared" si="0"/>
        <v>2014</v>
      </c>
      <c r="K2" s="13" t="str">
        <f t="shared" si="0"/>
        <v>2014</v>
      </c>
      <c r="L2" s="13" t="str">
        <f t="shared" si="0"/>
        <v>2014</v>
      </c>
      <c r="M2" s="13" t="str">
        <f t="shared" si="0"/>
        <v>2014</v>
      </c>
      <c r="N2" s="13" t="str">
        <f t="shared" si="0"/>
        <v>2014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2014</v>
      </c>
      <c r="G3" s="13" t="str">
        <f t="shared" si="1"/>
        <v>2014</v>
      </c>
      <c r="H3" s="13" t="str">
        <f t="shared" si="1"/>
        <v>2014</v>
      </c>
      <c r="I3" s="13" t="str">
        <f t="shared" si="1"/>
        <v>2014</v>
      </c>
      <c r="J3" s="13" t="str">
        <f t="shared" si="1"/>
        <v>2014</v>
      </c>
      <c r="K3" s="13" t="str">
        <f t="shared" si="1"/>
        <v>2014</v>
      </c>
      <c r="L3" s="13" t="str">
        <f t="shared" si="1"/>
        <v>2014</v>
      </c>
      <c r="M3" s="13" t="str">
        <f t="shared" si="1"/>
        <v>2014</v>
      </c>
      <c r="N3" s="13" t="str">
        <f t="shared" si="1"/>
        <v>2014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13</v>
      </c>
      <c r="G4" s="13" t="str">
        <f t="shared" si="2"/>
        <v>13</v>
      </c>
      <c r="H4" s="13" t="str">
        <f t="shared" si="2"/>
        <v>13</v>
      </c>
      <c r="I4" s="13" t="str">
        <f t="shared" si="2"/>
        <v>13</v>
      </c>
      <c r="J4" s="13" t="str">
        <f t="shared" si="2"/>
        <v>13</v>
      </c>
      <c r="K4" s="13" t="str">
        <f t="shared" si="2"/>
        <v>13</v>
      </c>
      <c r="L4" s="13" t="str">
        <f t="shared" si="2"/>
        <v>13</v>
      </c>
      <c r="M4" s="13" t="str">
        <f t="shared" si="2"/>
        <v>13</v>
      </c>
      <c r="N4" s="13" t="str">
        <f t="shared" si="2"/>
        <v>13</v>
      </c>
      <c r="O4" s="12" t="s">
        <v>1</v>
      </c>
    </row>
    <row r="5" spans="1:15" ht="15" hidden="1">
      <c r="A5" s="1" t="s">
        <v>11</v>
      </c>
      <c r="B5" s="15" t="s">
        <v>139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41" t="s">
        <v>141</v>
      </c>
      <c r="F9" s="41" t="s">
        <v>1</v>
      </c>
      <c r="G9" s="41" t="s">
        <v>1</v>
      </c>
      <c r="H9" s="41" t="s">
        <v>1</v>
      </c>
      <c r="I9" s="41" t="s">
        <v>1</v>
      </c>
      <c r="J9" s="41" t="s">
        <v>1</v>
      </c>
      <c r="K9" s="41" t="s">
        <v>1</v>
      </c>
      <c r="L9" s="41" t="s">
        <v>1</v>
      </c>
      <c r="M9" s="41" t="s">
        <v>1</v>
      </c>
      <c r="N9" s="41" t="s">
        <v>1</v>
      </c>
      <c r="O9" s="41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41" t="s">
        <v>142</v>
      </c>
      <c r="F10" s="41" t="s">
        <v>1</v>
      </c>
      <c r="G10" s="41" t="s">
        <v>1</v>
      </c>
      <c r="H10" s="41" t="s">
        <v>1</v>
      </c>
      <c r="I10" s="41" t="s">
        <v>1</v>
      </c>
      <c r="J10" s="41" t="s">
        <v>1</v>
      </c>
      <c r="K10" s="41" t="s">
        <v>1</v>
      </c>
      <c r="L10" s="41" t="s">
        <v>1</v>
      </c>
      <c r="M10" s="41" t="s">
        <v>1</v>
      </c>
      <c r="N10" s="41" t="s">
        <v>1</v>
      </c>
      <c r="O10" s="41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42" t="s">
        <v>24</v>
      </c>
      <c r="F11" s="42" t="s">
        <v>1</v>
      </c>
      <c r="G11" s="42" t="s">
        <v>1</v>
      </c>
      <c r="H11" s="42" t="s">
        <v>1</v>
      </c>
      <c r="I11" s="42" t="s">
        <v>1</v>
      </c>
      <c r="J11" s="42" t="s">
        <v>1</v>
      </c>
      <c r="K11" s="42" t="s">
        <v>1</v>
      </c>
      <c r="L11" s="42" t="s">
        <v>1</v>
      </c>
      <c r="M11" s="42" t="s">
        <v>1</v>
      </c>
      <c r="N11" s="42" t="s">
        <v>1</v>
      </c>
      <c r="O11" s="42" t="s">
        <v>1</v>
      </c>
    </row>
    <row r="12" spans="1:15" ht="30" customHeight="1" thickBo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9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 thickBot="1">
      <c r="D14" s="9" t="s">
        <v>1</v>
      </c>
      <c r="E14" s="40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92</v>
      </c>
      <c r="F16" s="22">
        <v>49292500</v>
      </c>
      <c r="G16" s="22">
        <v>4745000</v>
      </c>
      <c r="H16" s="22">
        <v>76692600</v>
      </c>
      <c r="I16" s="22">
        <v>0</v>
      </c>
      <c r="J16" s="22">
        <v>3934900</v>
      </c>
      <c r="K16" s="22">
        <v>80135000</v>
      </c>
      <c r="L16" s="22">
        <v>0</v>
      </c>
      <c r="M16" s="22">
        <v>0</v>
      </c>
      <c r="N16" s="22">
        <v>0</v>
      </c>
      <c r="O16" s="23">
        <f aca="true" t="shared" si="3" ref="O16:O62">N16+M16+L16+K16+J16+I16+H16+G16+F16</f>
        <v>214800000</v>
      </c>
    </row>
    <row r="17" spans="2:15" ht="16.5" customHeight="1">
      <c r="B17" s="21" t="s">
        <v>14</v>
      </c>
      <c r="C17" s="14" t="s">
        <v>1</v>
      </c>
      <c r="E17" s="3" t="s">
        <v>93</v>
      </c>
      <c r="F17" s="22">
        <v>466488000</v>
      </c>
      <c r="G17" s="22">
        <v>56482000</v>
      </c>
      <c r="H17" s="22">
        <v>107566000</v>
      </c>
      <c r="I17" s="22">
        <v>0</v>
      </c>
      <c r="J17" s="22">
        <v>96806000</v>
      </c>
      <c r="K17" s="22">
        <v>35967000</v>
      </c>
      <c r="L17" s="22">
        <v>0</v>
      </c>
      <c r="M17" s="22">
        <v>0</v>
      </c>
      <c r="N17" s="22">
        <v>0</v>
      </c>
      <c r="O17" s="23">
        <f t="shared" si="3"/>
        <v>763309000</v>
      </c>
    </row>
    <row r="18" spans="2:15" ht="16.5" customHeight="1">
      <c r="B18" s="21" t="s">
        <v>15</v>
      </c>
      <c r="C18" s="14" t="s">
        <v>1</v>
      </c>
      <c r="E18" s="3" t="s">
        <v>94</v>
      </c>
      <c r="F18" s="22">
        <v>17083000</v>
      </c>
      <c r="G18" s="22">
        <v>2104000</v>
      </c>
      <c r="H18" s="22">
        <v>17115000</v>
      </c>
      <c r="I18" s="22">
        <v>0</v>
      </c>
      <c r="J18" s="22">
        <v>105000</v>
      </c>
      <c r="K18" s="22">
        <v>5062000</v>
      </c>
      <c r="L18" s="22">
        <v>0</v>
      </c>
      <c r="M18" s="22">
        <v>0</v>
      </c>
      <c r="N18" s="22">
        <v>0</v>
      </c>
      <c r="O18" s="23">
        <f t="shared" si="3"/>
        <v>41469000</v>
      </c>
    </row>
    <row r="19" spans="2:15" ht="16.5" customHeight="1">
      <c r="B19" s="21" t="s">
        <v>16</v>
      </c>
      <c r="C19" s="14" t="s">
        <v>1</v>
      </c>
      <c r="E19" s="3" t="s">
        <v>95</v>
      </c>
      <c r="F19" s="22">
        <v>100574000</v>
      </c>
      <c r="G19" s="22">
        <v>14474000</v>
      </c>
      <c r="H19" s="22">
        <v>26633000</v>
      </c>
      <c r="I19" s="22">
        <v>0</v>
      </c>
      <c r="J19" s="22">
        <v>1434000</v>
      </c>
      <c r="K19" s="22">
        <v>20824000</v>
      </c>
      <c r="L19" s="22">
        <v>0</v>
      </c>
      <c r="M19" s="22">
        <v>0</v>
      </c>
      <c r="N19" s="22">
        <v>0</v>
      </c>
      <c r="O19" s="23">
        <f t="shared" si="3"/>
        <v>163939000</v>
      </c>
    </row>
    <row r="20" spans="2:15" ht="16.5" customHeight="1">
      <c r="B20" s="21" t="s">
        <v>17</v>
      </c>
      <c r="C20" s="14" t="s">
        <v>1</v>
      </c>
      <c r="E20" s="3" t="s">
        <v>96</v>
      </c>
      <c r="F20" s="22">
        <v>71072000</v>
      </c>
      <c r="G20" s="22">
        <v>9501000</v>
      </c>
      <c r="H20" s="22">
        <v>16585000</v>
      </c>
      <c r="I20" s="22">
        <v>0</v>
      </c>
      <c r="J20" s="22">
        <v>436000</v>
      </c>
      <c r="K20" s="22">
        <v>4503000</v>
      </c>
      <c r="L20" s="22">
        <v>0</v>
      </c>
      <c r="M20" s="22">
        <v>0</v>
      </c>
      <c r="N20" s="22">
        <v>0</v>
      </c>
      <c r="O20" s="23">
        <f t="shared" si="3"/>
        <v>102097000</v>
      </c>
    </row>
    <row r="21" spans="2:15" ht="16.5" customHeight="1">
      <c r="B21" s="21" t="s">
        <v>18</v>
      </c>
      <c r="C21" s="14" t="s">
        <v>1</v>
      </c>
      <c r="E21" s="3" t="s">
        <v>97</v>
      </c>
      <c r="F21" s="22">
        <v>114584600</v>
      </c>
      <c r="G21" s="22">
        <v>15062000</v>
      </c>
      <c r="H21" s="22">
        <v>45190500</v>
      </c>
      <c r="I21" s="22">
        <v>0</v>
      </c>
      <c r="J21" s="22">
        <v>724600</v>
      </c>
      <c r="K21" s="22">
        <v>5140000</v>
      </c>
      <c r="L21" s="22">
        <v>0</v>
      </c>
      <c r="M21" s="22">
        <v>0</v>
      </c>
      <c r="N21" s="22">
        <v>0</v>
      </c>
      <c r="O21" s="23">
        <f t="shared" si="3"/>
        <v>180701700</v>
      </c>
    </row>
    <row r="22" spans="2:15" ht="16.5" customHeight="1">
      <c r="B22" s="21" t="s">
        <v>19</v>
      </c>
      <c r="C22" s="14" t="s">
        <v>1</v>
      </c>
      <c r="E22" s="3" t="s">
        <v>98</v>
      </c>
      <c r="F22" s="22">
        <v>99955000</v>
      </c>
      <c r="G22" s="22">
        <v>14161000</v>
      </c>
      <c r="H22" s="22">
        <v>372680000</v>
      </c>
      <c r="I22" s="22">
        <v>0</v>
      </c>
      <c r="J22" s="22">
        <v>66614000</v>
      </c>
      <c r="K22" s="22">
        <v>144274000</v>
      </c>
      <c r="L22" s="22">
        <v>0</v>
      </c>
      <c r="M22" s="22">
        <v>0</v>
      </c>
      <c r="N22" s="22">
        <v>0</v>
      </c>
      <c r="O22" s="23">
        <f t="shared" si="3"/>
        <v>697684000</v>
      </c>
    </row>
    <row r="23" spans="2:15" ht="16.5" customHeight="1">
      <c r="B23" s="21" t="s">
        <v>55</v>
      </c>
      <c r="C23" s="14" t="s">
        <v>1</v>
      </c>
      <c r="E23" s="3" t="s">
        <v>99</v>
      </c>
      <c r="F23" s="22">
        <v>628112000</v>
      </c>
      <c r="G23" s="22">
        <v>72743000</v>
      </c>
      <c r="H23" s="22">
        <v>192147000</v>
      </c>
      <c r="I23" s="22">
        <v>0</v>
      </c>
      <c r="J23" s="22">
        <v>0</v>
      </c>
      <c r="K23" s="22">
        <v>248755000</v>
      </c>
      <c r="L23" s="22">
        <v>0</v>
      </c>
      <c r="M23" s="22">
        <v>0</v>
      </c>
      <c r="N23" s="22">
        <v>0</v>
      </c>
      <c r="O23" s="23">
        <f t="shared" si="3"/>
        <v>1141757000</v>
      </c>
    </row>
    <row r="24" spans="2:15" ht="16.5" customHeight="1">
      <c r="B24" s="21" t="s">
        <v>56</v>
      </c>
      <c r="C24" s="14" t="s">
        <v>1</v>
      </c>
      <c r="E24" s="3" t="s">
        <v>100</v>
      </c>
      <c r="F24" s="22">
        <v>13603000</v>
      </c>
      <c r="G24" s="22">
        <v>1944000</v>
      </c>
      <c r="H24" s="22">
        <v>2165000</v>
      </c>
      <c r="I24" s="22">
        <v>0</v>
      </c>
      <c r="J24" s="22">
        <v>106000</v>
      </c>
      <c r="K24" s="22">
        <v>3895000</v>
      </c>
      <c r="L24" s="22">
        <v>0</v>
      </c>
      <c r="M24" s="22">
        <v>0</v>
      </c>
      <c r="N24" s="22">
        <v>0</v>
      </c>
      <c r="O24" s="23">
        <f t="shared" si="3"/>
        <v>21713000</v>
      </c>
    </row>
    <row r="25" spans="2:15" ht="16.5" customHeight="1">
      <c r="B25" s="21" t="s">
        <v>57</v>
      </c>
      <c r="C25" s="14" t="s">
        <v>1</v>
      </c>
      <c r="E25" s="3" t="s">
        <v>101</v>
      </c>
      <c r="F25" s="22">
        <v>29682000</v>
      </c>
      <c r="G25" s="22">
        <v>3938000</v>
      </c>
      <c r="H25" s="22">
        <v>167018000</v>
      </c>
      <c r="I25" s="22">
        <v>0</v>
      </c>
      <c r="J25" s="22">
        <v>192000</v>
      </c>
      <c r="K25" s="22">
        <v>3377000</v>
      </c>
      <c r="L25" s="22">
        <v>0</v>
      </c>
      <c r="M25" s="22">
        <v>0</v>
      </c>
      <c r="N25" s="22">
        <v>0</v>
      </c>
      <c r="O25" s="23">
        <f t="shared" si="3"/>
        <v>204207000</v>
      </c>
    </row>
    <row r="26" spans="2:15" ht="16.5" customHeight="1">
      <c r="B26" s="21" t="s">
        <v>58</v>
      </c>
      <c r="C26" s="14" t="s">
        <v>1</v>
      </c>
      <c r="E26" s="3" t="s">
        <v>102</v>
      </c>
      <c r="F26" s="22">
        <v>94458000</v>
      </c>
      <c r="G26" s="22">
        <v>12085000</v>
      </c>
      <c r="H26" s="22">
        <v>628748000</v>
      </c>
      <c r="I26" s="22">
        <v>53000000000</v>
      </c>
      <c r="J26" s="22">
        <v>7166204000</v>
      </c>
      <c r="K26" s="22">
        <v>10155000</v>
      </c>
      <c r="L26" s="22">
        <v>370000000</v>
      </c>
      <c r="M26" s="22">
        <v>4969463000</v>
      </c>
      <c r="N26" s="22">
        <v>0</v>
      </c>
      <c r="O26" s="23">
        <f t="shared" si="3"/>
        <v>66251113000</v>
      </c>
    </row>
    <row r="27" spans="2:15" ht="16.5" customHeight="1">
      <c r="B27" s="21" t="s">
        <v>59</v>
      </c>
      <c r="C27" s="14" t="s">
        <v>1</v>
      </c>
      <c r="E27" s="3" t="s">
        <v>103</v>
      </c>
      <c r="F27" s="22">
        <v>4738450000</v>
      </c>
      <c r="G27" s="22">
        <v>818017000</v>
      </c>
      <c r="H27" s="22">
        <v>200842000</v>
      </c>
      <c r="I27" s="22">
        <v>0</v>
      </c>
      <c r="J27" s="22">
        <v>24848000</v>
      </c>
      <c r="K27" s="22">
        <v>76540000</v>
      </c>
      <c r="L27" s="22">
        <v>0</v>
      </c>
      <c r="M27" s="22">
        <v>0</v>
      </c>
      <c r="N27" s="22">
        <v>0</v>
      </c>
      <c r="O27" s="23">
        <f t="shared" si="3"/>
        <v>5858697000</v>
      </c>
    </row>
    <row r="28" spans="2:15" ht="16.5" customHeight="1">
      <c r="B28" s="21" t="s">
        <v>60</v>
      </c>
      <c r="C28" s="14" t="s">
        <v>1</v>
      </c>
      <c r="E28" s="3" t="s">
        <v>104</v>
      </c>
      <c r="F28" s="22">
        <v>15781000</v>
      </c>
      <c r="G28" s="22">
        <v>2462000</v>
      </c>
      <c r="H28" s="22">
        <v>42019000</v>
      </c>
      <c r="I28" s="22">
        <v>0</v>
      </c>
      <c r="J28" s="22">
        <v>314850000</v>
      </c>
      <c r="K28" s="22">
        <v>293340000</v>
      </c>
      <c r="L28" s="22">
        <v>26110000</v>
      </c>
      <c r="M28" s="22">
        <v>126525000</v>
      </c>
      <c r="N28" s="22">
        <v>0</v>
      </c>
      <c r="O28" s="23">
        <f t="shared" si="3"/>
        <v>821087000</v>
      </c>
    </row>
    <row r="29" spans="2:15" ht="16.5" customHeight="1">
      <c r="B29" s="21" t="s">
        <v>61</v>
      </c>
      <c r="C29" s="14" t="s">
        <v>1</v>
      </c>
      <c r="E29" s="3" t="s">
        <v>105</v>
      </c>
      <c r="F29" s="22">
        <v>1841000</v>
      </c>
      <c r="G29" s="22">
        <v>186000</v>
      </c>
      <c r="H29" s="22">
        <v>16670000</v>
      </c>
      <c r="I29" s="22">
        <v>0</v>
      </c>
      <c r="J29" s="22">
        <v>32000</v>
      </c>
      <c r="K29" s="22">
        <v>3124000</v>
      </c>
      <c r="L29" s="22">
        <v>0</v>
      </c>
      <c r="M29" s="22">
        <v>0</v>
      </c>
      <c r="N29" s="22">
        <v>0</v>
      </c>
      <c r="O29" s="23">
        <f t="shared" si="3"/>
        <v>21853000</v>
      </c>
    </row>
    <row r="30" spans="2:15" ht="16.5" customHeight="1">
      <c r="B30" s="21" t="s">
        <v>20</v>
      </c>
      <c r="C30" s="14" t="s">
        <v>1</v>
      </c>
      <c r="E30" s="3" t="s">
        <v>106</v>
      </c>
      <c r="F30" s="22">
        <v>4797018000</v>
      </c>
      <c r="G30" s="22">
        <v>732323000</v>
      </c>
      <c r="H30" s="22">
        <v>1013178000</v>
      </c>
      <c r="I30" s="22">
        <v>0</v>
      </c>
      <c r="J30" s="22">
        <v>462433000</v>
      </c>
      <c r="K30" s="22">
        <v>748423000</v>
      </c>
      <c r="L30" s="22">
        <v>624164000</v>
      </c>
      <c r="M30" s="22">
        <v>0</v>
      </c>
      <c r="N30" s="22">
        <v>0</v>
      </c>
      <c r="O30" s="23">
        <f t="shared" si="3"/>
        <v>8377539000</v>
      </c>
    </row>
    <row r="31" spans="2:15" ht="16.5" customHeight="1">
      <c r="B31" s="21" t="s">
        <v>21</v>
      </c>
      <c r="C31" s="14" t="s">
        <v>1</v>
      </c>
      <c r="E31" s="3" t="s">
        <v>107</v>
      </c>
      <c r="F31" s="22">
        <v>11257700000</v>
      </c>
      <c r="G31" s="22">
        <v>2126964000</v>
      </c>
      <c r="H31" s="22">
        <v>9173599000</v>
      </c>
      <c r="I31" s="22">
        <v>0</v>
      </c>
      <c r="J31" s="22">
        <v>254399000</v>
      </c>
      <c r="K31" s="22">
        <v>137097000</v>
      </c>
      <c r="L31" s="22">
        <v>0</v>
      </c>
      <c r="M31" s="22">
        <v>0</v>
      </c>
      <c r="N31" s="22">
        <v>0</v>
      </c>
      <c r="O31" s="23">
        <f t="shared" si="3"/>
        <v>22949759000</v>
      </c>
    </row>
    <row r="32" spans="2:15" ht="16.5" customHeight="1">
      <c r="B32" s="21" t="s">
        <v>51</v>
      </c>
      <c r="C32" s="14" t="s">
        <v>1</v>
      </c>
      <c r="E32" s="3" t="s">
        <v>108</v>
      </c>
      <c r="F32" s="22">
        <v>2247426000</v>
      </c>
      <c r="G32" s="22">
        <v>167775000</v>
      </c>
      <c r="H32" s="22">
        <v>754533000</v>
      </c>
      <c r="I32" s="22">
        <v>0</v>
      </c>
      <c r="J32" s="22">
        <v>80449000</v>
      </c>
      <c r="K32" s="22">
        <v>532423000</v>
      </c>
      <c r="L32" s="22">
        <v>108858000</v>
      </c>
      <c r="M32" s="22">
        <v>0</v>
      </c>
      <c r="N32" s="22">
        <v>0</v>
      </c>
      <c r="O32" s="23">
        <f t="shared" si="3"/>
        <v>3891464000</v>
      </c>
    </row>
    <row r="33" spans="2:15" ht="16.5" customHeight="1">
      <c r="B33" s="21" t="s">
        <v>62</v>
      </c>
      <c r="C33" s="14" t="s">
        <v>1</v>
      </c>
      <c r="E33" s="3" t="s">
        <v>109</v>
      </c>
      <c r="F33" s="22">
        <v>3899701000</v>
      </c>
      <c r="G33" s="22">
        <v>622772000</v>
      </c>
      <c r="H33" s="22">
        <v>1786992000</v>
      </c>
      <c r="I33" s="22">
        <v>0</v>
      </c>
      <c r="J33" s="22">
        <v>4881000</v>
      </c>
      <c r="K33" s="22">
        <v>240876000</v>
      </c>
      <c r="L33" s="22">
        <v>0</v>
      </c>
      <c r="M33" s="22">
        <v>0</v>
      </c>
      <c r="N33" s="22">
        <v>0</v>
      </c>
      <c r="O33" s="23">
        <f t="shared" si="3"/>
        <v>6555222000</v>
      </c>
    </row>
    <row r="34" spans="2:15" ht="16.5" customHeight="1">
      <c r="B34" s="21" t="s">
        <v>63</v>
      </c>
      <c r="C34" s="14" t="s">
        <v>1</v>
      </c>
      <c r="E34" s="3" t="s">
        <v>110</v>
      </c>
      <c r="F34" s="22">
        <v>12639732000</v>
      </c>
      <c r="G34" s="22">
        <v>2535750000</v>
      </c>
      <c r="H34" s="22">
        <v>1570113000</v>
      </c>
      <c r="I34" s="22">
        <v>0</v>
      </c>
      <c r="J34" s="22">
        <v>4227000</v>
      </c>
      <c r="K34" s="22">
        <v>965754000</v>
      </c>
      <c r="L34" s="22">
        <v>0</v>
      </c>
      <c r="M34" s="22">
        <v>0</v>
      </c>
      <c r="N34" s="22">
        <v>0</v>
      </c>
      <c r="O34" s="23">
        <f t="shared" si="3"/>
        <v>17715576000</v>
      </c>
    </row>
    <row r="35" spans="2:15" ht="16.5" customHeight="1">
      <c r="B35" s="21" t="s">
        <v>64</v>
      </c>
      <c r="C35" s="14" t="s">
        <v>1</v>
      </c>
      <c r="E35" s="3" t="s">
        <v>111</v>
      </c>
      <c r="F35" s="22">
        <v>195567000</v>
      </c>
      <c r="G35" s="22">
        <v>35035000</v>
      </c>
      <c r="H35" s="22">
        <v>193426000</v>
      </c>
      <c r="I35" s="22">
        <v>0</v>
      </c>
      <c r="J35" s="22">
        <v>4000</v>
      </c>
      <c r="K35" s="22">
        <v>56114000</v>
      </c>
      <c r="L35" s="22">
        <v>0</v>
      </c>
      <c r="M35" s="22">
        <v>0</v>
      </c>
      <c r="N35" s="22">
        <v>0</v>
      </c>
      <c r="O35" s="23">
        <f t="shared" si="3"/>
        <v>480146000</v>
      </c>
    </row>
    <row r="36" spans="2:15" ht="16.5" customHeight="1">
      <c r="B36" s="21" t="s">
        <v>65</v>
      </c>
      <c r="C36" s="14" t="s">
        <v>1</v>
      </c>
      <c r="E36" s="3" t="s">
        <v>112</v>
      </c>
      <c r="F36" s="22">
        <v>966000</v>
      </c>
      <c r="G36" s="22">
        <v>88000</v>
      </c>
      <c r="H36" s="22">
        <v>55248000</v>
      </c>
      <c r="I36" s="22">
        <v>0</v>
      </c>
      <c r="J36" s="22">
        <v>5992000</v>
      </c>
      <c r="K36" s="22">
        <v>73163000</v>
      </c>
      <c r="L36" s="22">
        <v>0</v>
      </c>
      <c r="M36" s="22">
        <v>0</v>
      </c>
      <c r="N36" s="22">
        <v>0</v>
      </c>
      <c r="O36" s="23">
        <f t="shared" si="3"/>
        <v>135457000</v>
      </c>
    </row>
    <row r="37" spans="2:15" ht="16.5" customHeight="1">
      <c r="B37" s="21" t="s">
        <v>66</v>
      </c>
      <c r="C37" s="14" t="s">
        <v>1</v>
      </c>
      <c r="E37" s="3" t="s">
        <v>113</v>
      </c>
      <c r="F37" s="22">
        <v>683107000</v>
      </c>
      <c r="G37" s="22">
        <v>58370000</v>
      </c>
      <c r="H37" s="22">
        <v>322099000</v>
      </c>
      <c r="I37" s="22">
        <v>0</v>
      </c>
      <c r="J37" s="22">
        <v>533329000</v>
      </c>
      <c r="K37" s="22">
        <v>397332000</v>
      </c>
      <c r="L37" s="22">
        <v>0</v>
      </c>
      <c r="M37" s="22">
        <v>315000</v>
      </c>
      <c r="N37" s="22">
        <v>0</v>
      </c>
      <c r="O37" s="23">
        <f t="shared" si="3"/>
        <v>1994552000</v>
      </c>
    </row>
    <row r="38" spans="2:15" ht="16.5" customHeight="1">
      <c r="B38" s="21" t="s">
        <v>67</v>
      </c>
      <c r="C38" s="14" t="s">
        <v>1</v>
      </c>
      <c r="E38" s="3" t="s">
        <v>114</v>
      </c>
      <c r="F38" s="22">
        <v>1285008000</v>
      </c>
      <c r="G38" s="22">
        <v>207188000</v>
      </c>
      <c r="H38" s="22">
        <v>525576900</v>
      </c>
      <c r="I38" s="22">
        <v>0</v>
      </c>
      <c r="J38" s="22">
        <v>113183550750</v>
      </c>
      <c r="K38" s="22">
        <v>137433000</v>
      </c>
      <c r="L38" s="22">
        <v>4735145000</v>
      </c>
      <c r="M38" s="22">
        <v>0</v>
      </c>
      <c r="N38" s="22">
        <v>2944774000</v>
      </c>
      <c r="O38" s="23">
        <f t="shared" si="3"/>
        <v>123018675650</v>
      </c>
    </row>
    <row r="39" spans="2:15" ht="16.5" customHeight="1">
      <c r="B39" s="21" t="s">
        <v>68</v>
      </c>
      <c r="C39" s="14" t="s">
        <v>1</v>
      </c>
      <c r="E39" s="3" t="s">
        <v>115</v>
      </c>
      <c r="F39" s="22">
        <v>1744952000</v>
      </c>
      <c r="G39" s="22">
        <v>290858000</v>
      </c>
      <c r="H39" s="22">
        <v>227073000</v>
      </c>
      <c r="I39" s="22">
        <v>0</v>
      </c>
      <c r="J39" s="22">
        <v>12635000</v>
      </c>
      <c r="K39" s="22">
        <v>175592000</v>
      </c>
      <c r="L39" s="22">
        <v>0</v>
      </c>
      <c r="M39" s="22">
        <v>0</v>
      </c>
      <c r="N39" s="22">
        <v>0</v>
      </c>
      <c r="O39" s="23">
        <f t="shared" si="3"/>
        <v>2451110000</v>
      </c>
    </row>
    <row r="40" spans="2:15" ht="16.5" customHeight="1">
      <c r="B40" s="21" t="s">
        <v>69</v>
      </c>
      <c r="C40" s="14" t="s">
        <v>1</v>
      </c>
      <c r="E40" s="3" t="s">
        <v>116</v>
      </c>
      <c r="F40" s="22">
        <v>41124828900</v>
      </c>
      <c r="G40" s="22">
        <v>6385134000</v>
      </c>
      <c r="H40" s="22">
        <v>4932557000</v>
      </c>
      <c r="I40" s="22">
        <v>0</v>
      </c>
      <c r="J40" s="22">
        <v>1920314500</v>
      </c>
      <c r="K40" s="22">
        <v>5844393000</v>
      </c>
      <c r="L40" s="22">
        <v>34440000</v>
      </c>
      <c r="M40" s="22">
        <v>0</v>
      </c>
      <c r="N40" s="22">
        <v>0</v>
      </c>
      <c r="O40" s="23">
        <f t="shared" si="3"/>
        <v>60241667400</v>
      </c>
    </row>
    <row r="41" spans="2:15" ht="16.5" customHeight="1">
      <c r="B41" s="21" t="s">
        <v>70</v>
      </c>
      <c r="C41" s="14" t="s">
        <v>1</v>
      </c>
      <c r="E41" s="3" t="s">
        <v>117</v>
      </c>
      <c r="F41" s="22">
        <v>1096304000</v>
      </c>
      <c r="G41" s="22">
        <v>236005000</v>
      </c>
      <c r="H41" s="22">
        <v>179418000</v>
      </c>
      <c r="I41" s="22">
        <v>0</v>
      </c>
      <c r="J41" s="22">
        <v>33911000</v>
      </c>
      <c r="K41" s="22">
        <v>1199455000</v>
      </c>
      <c r="L41" s="22">
        <v>25039000</v>
      </c>
      <c r="M41" s="22">
        <v>0</v>
      </c>
      <c r="N41" s="22">
        <v>0</v>
      </c>
      <c r="O41" s="23">
        <f t="shared" si="3"/>
        <v>2770132000</v>
      </c>
    </row>
    <row r="42" spans="2:15" ht="16.5" customHeight="1">
      <c r="B42" s="21" t="s">
        <v>71</v>
      </c>
      <c r="C42" s="14" t="s">
        <v>1</v>
      </c>
      <c r="E42" s="3" t="s">
        <v>118</v>
      </c>
      <c r="F42" s="22">
        <v>7218711000</v>
      </c>
      <c r="G42" s="22">
        <v>1675879000</v>
      </c>
      <c r="H42" s="22">
        <v>250379000</v>
      </c>
      <c r="I42" s="22">
        <v>0</v>
      </c>
      <c r="J42" s="22">
        <v>19215000</v>
      </c>
      <c r="K42" s="22">
        <v>525450000</v>
      </c>
      <c r="L42" s="22">
        <v>0</v>
      </c>
      <c r="M42" s="22">
        <v>0</v>
      </c>
      <c r="N42" s="22">
        <v>0</v>
      </c>
      <c r="O42" s="23">
        <f t="shared" si="3"/>
        <v>9689634000</v>
      </c>
    </row>
    <row r="43" spans="2:15" ht="16.5" customHeight="1">
      <c r="B43" s="21" t="s">
        <v>72</v>
      </c>
      <c r="C43" s="14" t="s">
        <v>1</v>
      </c>
      <c r="E43" s="3" t="s">
        <v>119</v>
      </c>
      <c r="F43" s="22">
        <v>1484833000</v>
      </c>
      <c r="G43" s="22">
        <v>348767000</v>
      </c>
      <c r="H43" s="22">
        <v>5448068000</v>
      </c>
      <c r="I43" s="22">
        <v>0</v>
      </c>
      <c r="J43" s="22">
        <v>16485000</v>
      </c>
      <c r="K43" s="22">
        <v>47725000</v>
      </c>
      <c r="L43" s="22">
        <v>197000</v>
      </c>
      <c r="M43" s="22">
        <v>0</v>
      </c>
      <c r="N43" s="22">
        <v>0</v>
      </c>
      <c r="O43" s="23">
        <f t="shared" si="3"/>
        <v>7346075000</v>
      </c>
    </row>
    <row r="44" spans="2:15" ht="16.5" customHeight="1">
      <c r="B44" s="21" t="s">
        <v>73</v>
      </c>
      <c r="C44" s="14" t="s">
        <v>1</v>
      </c>
      <c r="E44" s="3" t="s">
        <v>120</v>
      </c>
      <c r="F44" s="22">
        <v>144933000</v>
      </c>
      <c r="G44" s="22">
        <v>19110000</v>
      </c>
      <c r="H44" s="22">
        <v>34974000</v>
      </c>
      <c r="I44" s="22">
        <v>0</v>
      </c>
      <c r="J44" s="22">
        <v>31664662000</v>
      </c>
      <c r="K44" s="22">
        <v>33205000</v>
      </c>
      <c r="L44" s="22">
        <v>90564000</v>
      </c>
      <c r="M44" s="22">
        <v>0</v>
      </c>
      <c r="N44" s="22">
        <v>0</v>
      </c>
      <c r="O44" s="23">
        <f t="shared" si="3"/>
        <v>31987448000</v>
      </c>
    </row>
    <row r="45" spans="2:15" ht="16.5" customHeight="1">
      <c r="B45" s="21" t="s">
        <v>74</v>
      </c>
      <c r="C45" s="14" t="s">
        <v>1</v>
      </c>
      <c r="E45" s="3" t="s">
        <v>121</v>
      </c>
      <c r="F45" s="22">
        <v>13460000</v>
      </c>
      <c r="G45" s="22">
        <v>1891000</v>
      </c>
      <c r="H45" s="22">
        <v>2587000</v>
      </c>
      <c r="I45" s="22">
        <v>0</v>
      </c>
      <c r="J45" s="22">
        <v>110000</v>
      </c>
      <c r="K45" s="22">
        <v>5628000</v>
      </c>
      <c r="L45" s="22">
        <v>0</v>
      </c>
      <c r="M45" s="22">
        <v>0</v>
      </c>
      <c r="N45" s="22">
        <v>0</v>
      </c>
      <c r="O45" s="23">
        <f t="shared" si="3"/>
        <v>23676000</v>
      </c>
    </row>
    <row r="46" spans="2:15" ht="16.5" customHeight="1">
      <c r="B46" s="21" t="s">
        <v>75</v>
      </c>
      <c r="C46" s="14" t="s">
        <v>1</v>
      </c>
      <c r="E46" s="3" t="s">
        <v>122</v>
      </c>
      <c r="F46" s="22">
        <v>69436000</v>
      </c>
      <c r="G46" s="22">
        <v>11482000</v>
      </c>
      <c r="H46" s="22">
        <v>1314735000</v>
      </c>
      <c r="I46" s="22">
        <v>0</v>
      </c>
      <c r="J46" s="22">
        <v>89748000</v>
      </c>
      <c r="K46" s="22">
        <v>47163000</v>
      </c>
      <c r="L46" s="22">
        <v>289433000</v>
      </c>
      <c r="M46" s="22">
        <v>37432000</v>
      </c>
      <c r="N46" s="22">
        <v>0</v>
      </c>
      <c r="O46" s="23">
        <f t="shared" si="3"/>
        <v>1859429000</v>
      </c>
    </row>
    <row r="47" spans="2:15" ht="16.5" customHeight="1">
      <c r="B47" s="21" t="s">
        <v>76</v>
      </c>
      <c r="C47" s="14" t="s">
        <v>1</v>
      </c>
      <c r="E47" s="3" t="s">
        <v>123</v>
      </c>
      <c r="F47" s="22">
        <v>584390000</v>
      </c>
      <c r="G47" s="22">
        <v>96820000</v>
      </c>
      <c r="H47" s="22">
        <v>281996000</v>
      </c>
      <c r="I47" s="22">
        <v>0</v>
      </c>
      <c r="J47" s="22">
        <v>574755000</v>
      </c>
      <c r="K47" s="22">
        <v>360193000</v>
      </c>
      <c r="L47" s="22">
        <v>191343000</v>
      </c>
      <c r="M47" s="22">
        <v>14469000</v>
      </c>
      <c r="N47" s="22">
        <v>0</v>
      </c>
      <c r="O47" s="23">
        <f t="shared" si="3"/>
        <v>2103966000</v>
      </c>
    </row>
    <row r="48" spans="2:15" ht="16.5" customHeight="1">
      <c r="B48" s="21" t="s">
        <v>77</v>
      </c>
      <c r="C48" s="14" t="s">
        <v>1</v>
      </c>
      <c r="E48" s="3" t="s">
        <v>124</v>
      </c>
      <c r="F48" s="22">
        <v>33075000</v>
      </c>
      <c r="G48" s="22">
        <v>3610000</v>
      </c>
      <c r="H48" s="22">
        <v>21629000</v>
      </c>
      <c r="I48" s="22">
        <v>0</v>
      </c>
      <c r="J48" s="22">
        <v>210000</v>
      </c>
      <c r="K48" s="22">
        <v>2476000</v>
      </c>
      <c r="L48" s="22">
        <v>0</v>
      </c>
      <c r="M48" s="22">
        <v>0</v>
      </c>
      <c r="N48" s="22">
        <v>0</v>
      </c>
      <c r="O48" s="23">
        <f t="shared" si="3"/>
        <v>61000000</v>
      </c>
    </row>
    <row r="49" spans="2:15" ht="16.5" customHeight="1">
      <c r="B49" s="21" t="s">
        <v>78</v>
      </c>
      <c r="C49" s="14" t="s">
        <v>1</v>
      </c>
      <c r="E49" s="3" t="s">
        <v>125</v>
      </c>
      <c r="F49" s="22">
        <v>521282000</v>
      </c>
      <c r="G49" s="22">
        <v>88105000</v>
      </c>
      <c r="H49" s="22">
        <v>1302461000</v>
      </c>
      <c r="I49" s="22">
        <v>0</v>
      </c>
      <c r="J49" s="22">
        <v>16311881000</v>
      </c>
      <c r="K49" s="22">
        <v>199229000</v>
      </c>
      <c r="L49" s="22">
        <v>9517000</v>
      </c>
      <c r="M49" s="22">
        <v>0</v>
      </c>
      <c r="N49" s="22">
        <v>0</v>
      </c>
      <c r="O49" s="23">
        <f t="shared" si="3"/>
        <v>18432475000</v>
      </c>
    </row>
    <row r="50" spans="2:15" ht="16.5" customHeight="1">
      <c r="B50" s="21" t="s">
        <v>79</v>
      </c>
      <c r="C50" s="14" t="s">
        <v>1</v>
      </c>
      <c r="E50" s="3" t="s">
        <v>126</v>
      </c>
      <c r="F50" s="22">
        <v>20402000</v>
      </c>
      <c r="G50" s="22">
        <v>2145000</v>
      </c>
      <c r="H50" s="22">
        <v>22478000</v>
      </c>
      <c r="I50" s="22">
        <v>0</v>
      </c>
      <c r="J50" s="22">
        <v>182352000</v>
      </c>
      <c r="K50" s="22">
        <v>5010000</v>
      </c>
      <c r="L50" s="22">
        <v>2671000</v>
      </c>
      <c r="M50" s="22">
        <v>0</v>
      </c>
      <c r="N50" s="22">
        <v>0</v>
      </c>
      <c r="O50" s="23">
        <f t="shared" si="3"/>
        <v>235058000</v>
      </c>
    </row>
    <row r="51" spans="2:15" ht="16.5" customHeight="1">
      <c r="B51" s="21" t="s">
        <v>80</v>
      </c>
      <c r="C51" s="14" t="s">
        <v>1</v>
      </c>
      <c r="E51" s="3" t="s">
        <v>127</v>
      </c>
      <c r="F51" s="22">
        <v>132916000</v>
      </c>
      <c r="G51" s="22">
        <v>21429000</v>
      </c>
      <c r="H51" s="22">
        <v>33566000</v>
      </c>
      <c r="I51" s="22">
        <v>0</v>
      </c>
      <c r="J51" s="22">
        <v>1152731000</v>
      </c>
      <c r="K51" s="22">
        <v>40446000</v>
      </c>
      <c r="L51" s="22">
        <v>1316955000</v>
      </c>
      <c r="M51" s="22">
        <v>221334000</v>
      </c>
      <c r="N51" s="22">
        <v>0</v>
      </c>
      <c r="O51" s="23">
        <f t="shared" si="3"/>
        <v>2919377000</v>
      </c>
    </row>
    <row r="52" spans="2:15" ht="16.5" customHeight="1">
      <c r="B52" s="21" t="s">
        <v>81</v>
      </c>
      <c r="C52" s="14" t="s">
        <v>1</v>
      </c>
      <c r="E52" s="3" t="s">
        <v>128</v>
      </c>
      <c r="F52" s="22">
        <v>616340000</v>
      </c>
      <c r="G52" s="22">
        <v>102257000</v>
      </c>
      <c r="H52" s="22">
        <v>71369000</v>
      </c>
      <c r="I52" s="22">
        <v>0</v>
      </c>
      <c r="J52" s="22">
        <v>199387000</v>
      </c>
      <c r="K52" s="22">
        <v>261315000</v>
      </c>
      <c r="L52" s="22">
        <v>144178000</v>
      </c>
      <c r="M52" s="22">
        <v>24784000</v>
      </c>
      <c r="N52" s="22">
        <v>0</v>
      </c>
      <c r="O52" s="23">
        <f t="shared" si="3"/>
        <v>1419630000</v>
      </c>
    </row>
    <row r="53" spans="2:15" ht="16.5" customHeight="1">
      <c r="B53" s="21" t="s">
        <v>82</v>
      </c>
      <c r="C53" s="14" t="s">
        <v>1</v>
      </c>
      <c r="E53" s="3" t="s">
        <v>129</v>
      </c>
      <c r="F53" s="22">
        <v>484929000</v>
      </c>
      <c r="G53" s="22">
        <v>110109000</v>
      </c>
      <c r="H53" s="22">
        <v>20482000</v>
      </c>
      <c r="I53" s="22">
        <v>0</v>
      </c>
      <c r="J53" s="22">
        <v>4515000</v>
      </c>
      <c r="K53" s="22">
        <v>162422000</v>
      </c>
      <c r="L53" s="22">
        <v>0</v>
      </c>
      <c r="M53" s="22">
        <v>0</v>
      </c>
      <c r="N53" s="22">
        <v>0</v>
      </c>
      <c r="O53" s="23">
        <f t="shared" si="3"/>
        <v>782457000</v>
      </c>
    </row>
    <row r="54" spans="2:15" ht="16.5" customHeight="1">
      <c r="B54" s="21" t="s">
        <v>83</v>
      </c>
      <c r="C54" s="14" t="s">
        <v>1</v>
      </c>
      <c r="E54" s="3" t="s">
        <v>130</v>
      </c>
      <c r="F54" s="22">
        <v>181763000</v>
      </c>
      <c r="G54" s="22">
        <v>19665000</v>
      </c>
      <c r="H54" s="22">
        <v>43459000</v>
      </c>
      <c r="I54" s="22">
        <v>0</v>
      </c>
      <c r="J54" s="22">
        <v>1175740000</v>
      </c>
      <c r="K54" s="22">
        <v>17446000</v>
      </c>
      <c r="L54" s="22">
        <v>0</v>
      </c>
      <c r="M54" s="22">
        <v>10000000</v>
      </c>
      <c r="N54" s="22">
        <v>0</v>
      </c>
      <c r="O54" s="23">
        <f t="shared" si="3"/>
        <v>1448073000</v>
      </c>
    </row>
    <row r="55" spans="2:15" ht="16.5" customHeight="1">
      <c r="B55" s="21" t="s">
        <v>84</v>
      </c>
      <c r="C55" s="14" t="s">
        <v>1</v>
      </c>
      <c r="E55" s="3" t="s">
        <v>131</v>
      </c>
      <c r="F55" s="22">
        <v>22832000</v>
      </c>
      <c r="G55" s="22">
        <v>2826000</v>
      </c>
      <c r="H55" s="22">
        <v>62380000</v>
      </c>
      <c r="I55" s="22">
        <v>0</v>
      </c>
      <c r="J55" s="22">
        <v>5413229000</v>
      </c>
      <c r="K55" s="22">
        <v>10738000</v>
      </c>
      <c r="L55" s="22">
        <v>1239729000</v>
      </c>
      <c r="M55" s="22">
        <v>0</v>
      </c>
      <c r="N55" s="22">
        <v>0</v>
      </c>
      <c r="O55" s="23">
        <f t="shared" si="3"/>
        <v>6751734000</v>
      </c>
    </row>
    <row r="56" spans="2:15" ht="16.5" customHeight="1">
      <c r="B56" s="21" t="s">
        <v>85</v>
      </c>
      <c r="C56" s="14" t="s">
        <v>1</v>
      </c>
      <c r="E56" s="3" t="s">
        <v>132</v>
      </c>
      <c r="F56" s="22">
        <v>2563236000</v>
      </c>
      <c r="G56" s="22">
        <v>449993000</v>
      </c>
      <c r="H56" s="22">
        <v>368936000</v>
      </c>
      <c r="I56" s="22">
        <v>0</v>
      </c>
      <c r="J56" s="22">
        <v>10298482000</v>
      </c>
      <c r="K56" s="22">
        <v>804000000</v>
      </c>
      <c r="L56" s="22">
        <v>193942000</v>
      </c>
      <c r="M56" s="22">
        <v>196340000</v>
      </c>
      <c r="N56" s="22">
        <v>0</v>
      </c>
      <c r="O56" s="23">
        <f t="shared" si="3"/>
        <v>14874929000</v>
      </c>
    </row>
    <row r="57" spans="2:15" ht="16.5" customHeight="1">
      <c r="B57" s="21" t="s">
        <v>86</v>
      </c>
      <c r="C57" s="14" t="s">
        <v>1</v>
      </c>
      <c r="E57" s="3" t="s">
        <v>133</v>
      </c>
      <c r="F57" s="22">
        <v>393415000</v>
      </c>
      <c r="G57" s="22">
        <v>81962000</v>
      </c>
      <c r="H57" s="22">
        <v>75202000</v>
      </c>
      <c r="I57" s="22">
        <v>0</v>
      </c>
      <c r="J57" s="22">
        <v>5758000</v>
      </c>
      <c r="K57" s="22">
        <v>140422000</v>
      </c>
      <c r="L57" s="22">
        <v>0</v>
      </c>
      <c r="M57" s="22">
        <v>0</v>
      </c>
      <c r="N57" s="22">
        <v>0</v>
      </c>
      <c r="O57" s="23">
        <f t="shared" si="3"/>
        <v>696759000</v>
      </c>
    </row>
    <row r="58" spans="2:15" ht="16.5" customHeight="1">
      <c r="B58" s="21" t="s">
        <v>87</v>
      </c>
      <c r="C58" s="14" t="s">
        <v>1</v>
      </c>
      <c r="E58" s="3" t="s">
        <v>134</v>
      </c>
      <c r="F58" s="22">
        <v>53387000</v>
      </c>
      <c r="G58" s="22">
        <v>6446000</v>
      </c>
      <c r="H58" s="22">
        <v>19093000</v>
      </c>
      <c r="I58" s="22">
        <v>0</v>
      </c>
      <c r="J58" s="22">
        <v>39123000</v>
      </c>
      <c r="K58" s="22">
        <v>46535000</v>
      </c>
      <c r="L58" s="22">
        <v>1140532000</v>
      </c>
      <c r="M58" s="22">
        <v>0</v>
      </c>
      <c r="N58" s="22">
        <v>0</v>
      </c>
      <c r="O58" s="23">
        <f t="shared" si="3"/>
        <v>1305116000</v>
      </c>
    </row>
    <row r="59" spans="2:15" ht="16.5" customHeight="1">
      <c r="B59" s="21" t="s">
        <v>88</v>
      </c>
      <c r="C59" s="14" t="s">
        <v>1</v>
      </c>
      <c r="E59" s="3" t="s">
        <v>135</v>
      </c>
      <c r="F59" s="22">
        <v>165074000</v>
      </c>
      <c r="G59" s="22">
        <v>25623000</v>
      </c>
      <c r="H59" s="22">
        <v>33824000</v>
      </c>
      <c r="I59" s="22">
        <v>0</v>
      </c>
      <c r="J59" s="22">
        <v>3395000</v>
      </c>
      <c r="K59" s="22">
        <v>74277000</v>
      </c>
      <c r="L59" s="22">
        <v>0</v>
      </c>
      <c r="M59" s="22">
        <v>0</v>
      </c>
      <c r="N59" s="22">
        <v>0</v>
      </c>
      <c r="O59" s="23">
        <f t="shared" si="3"/>
        <v>302193000</v>
      </c>
    </row>
    <row r="60" spans="2:15" ht="16.5" customHeight="1">
      <c r="B60" s="21" t="s">
        <v>89</v>
      </c>
      <c r="C60" s="14" t="s">
        <v>1</v>
      </c>
      <c r="E60" s="3" t="s">
        <v>136</v>
      </c>
      <c r="F60" s="22">
        <v>242210000</v>
      </c>
      <c r="G60" s="22">
        <v>43084000</v>
      </c>
      <c r="H60" s="22">
        <v>42667000</v>
      </c>
      <c r="I60" s="22">
        <v>0</v>
      </c>
      <c r="J60" s="22">
        <v>2411728000</v>
      </c>
      <c r="K60" s="22">
        <v>229621000</v>
      </c>
      <c r="L60" s="22">
        <v>9539863000</v>
      </c>
      <c r="M60" s="22">
        <v>0</v>
      </c>
      <c r="N60" s="22">
        <v>0</v>
      </c>
      <c r="O60" s="23">
        <f t="shared" si="3"/>
        <v>12509173000</v>
      </c>
    </row>
    <row r="61" spans="2:15" ht="16.5" customHeight="1">
      <c r="B61" s="21" t="s">
        <v>90</v>
      </c>
      <c r="C61" s="14" t="s">
        <v>1</v>
      </c>
      <c r="E61" s="3" t="s">
        <v>137</v>
      </c>
      <c r="F61" s="22">
        <v>119701000</v>
      </c>
      <c r="G61" s="22">
        <v>21749000</v>
      </c>
      <c r="H61" s="22">
        <v>20292000</v>
      </c>
      <c r="I61" s="22">
        <v>0</v>
      </c>
      <c r="J61" s="22">
        <v>27542000</v>
      </c>
      <c r="K61" s="22">
        <v>26487000</v>
      </c>
      <c r="L61" s="22">
        <v>0</v>
      </c>
      <c r="M61" s="22">
        <v>0</v>
      </c>
      <c r="N61" s="22">
        <v>0</v>
      </c>
      <c r="O61" s="23">
        <f t="shared" si="3"/>
        <v>215771000</v>
      </c>
    </row>
    <row r="62" spans="2:15" ht="16.5" customHeight="1" thickBot="1">
      <c r="B62" s="21" t="s">
        <v>91</v>
      </c>
      <c r="C62" s="14" t="s">
        <v>1</v>
      </c>
      <c r="E62" s="3" t="s">
        <v>138</v>
      </c>
      <c r="F62" s="22">
        <v>140335000</v>
      </c>
      <c r="G62" s="22">
        <v>28233000</v>
      </c>
      <c r="H62" s="22">
        <v>34905000</v>
      </c>
      <c r="I62" s="22">
        <v>0</v>
      </c>
      <c r="J62" s="22">
        <v>2832822000</v>
      </c>
      <c r="K62" s="22">
        <v>5298907000</v>
      </c>
      <c r="L62" s="22">
        <v>6791356000</v>
      </c>
      <c r="M62" s="22">
        <v>0</v>
      </c>
      <c r="N62" s="22">
        <v>0</v>
      </c>
      <c r="O62" s="23">
        <f t="shared" si="3"/>
        <v>15126558000</v>
      </c>
    </row>
    <row r="63" spans="1:15" ht="19.5" customHeight="1" hidden="1">
      <c r="A63" s="12" t="s">
        <v>37</v>
      </c>
      <c r="B63" s="21" t="s">
        <v>1</v>
      </c>
      <c r="E63" s="24" t="s">
        <v>1</v>
      </c>
      <c r="F63" s="25" t="s">
        <v>1</v>
      </c>
      <c r="G63" s="25" t="s">
        <v>1</v>
      </c>
      <c r="H63" s="25" t="s">
        <v>1</v>
      </c>
      <c r="I63" s="25" t="s">
        <v>1</v>
      </c>
      <c r="J63" s="25" t="s">
        <v>1</v>
      </c>
      <c r="K63" s="25" t="s">
        <v>1</v>
      </c>
      <c r="L63" s="25" t="s">
        <v>1</v>
      </c>
      <c r="M63" s="25" t="s">
        <v>1</v>
      </c>
      <c r="N63" s="25" t="s">
        <v>1</v>
      </c>
      <c r="O63" s="26">
        <f>SUM($F$63:$N$63)</f>
        <v>0</v>
      </c>
    </row>
    <row r="64" spans="1:15" ht="12" customHeight="1" thickBot="1">
      <c r="A64" s="27" t="s">
        <v>5</v>
      </c>
      <c r="E64" s="28" t="s">
        <v>1</v>
      </c>
      <c r="F64" s="29" t="s">
        <v>1</v>
      </c>
      <c r="G64" s="29" t="s">
        <v>1</v>
      </c>
      <c r="H64" s="29" t="s">
        <v>1</v>
      </c>
      <c r="I64" s="29" t="s">
        <v>1</v>
      </c>
      <c r="J64" s="29" t="s">
        <v>1</v>
      </c>
      <c r="K64" s="29" t="s">
        <v>1</v>
      </c>
      <c r="L64" s="29" t="s">
        <v>1</v>
      </c>
      <c r="M64" s="29" t="s">
        <v>1</v>
      </c>
      <c r="N64" s="29" t="s">
        <v>1</v>
      </c>
      <c r="O64" s="30" t="s">
        <v>1</v>
      </c>
    </row>
    <row r="65" spans="1:15" ht="22.5" customHeight="1" thickBot="1">
      <c r="A65" s="27" t="s">
        <v>1</v>
      </c>
      <c r="B65" s="31" t="s">
        <v>38</v>
      </c>
      <c r="E65" s="4" t="s">
        <v>39</v>
      </c>
      <c r="F65" s="32">
        <v>102619946000</v>
      </c>
      <c r="G65" s="32">
        <v>17587351000</v>
      </c>
      <c r="H65" s="32">
        <v>32151366000</v>
      </c>
      <c r="I65" s="32">
        <v>53000000000</v>
      </c>
      <c r="J65" s="32">
        <v>196596281750</v>
      </c>
      <c r="K65" s="32">
        <v>19781841000</v>
      </c>
      <c r="L65" s="32">
        <v>26874036000</v>
      </c>
      <c r="M65" s="32">
        <v>5600662000</v>
      </c>
      <c r="N65" s="32">
        <v>2944774000</v>
      </c>
      <c r="O65" s="20">
        <f>SUM($F$65:$N$65)</f>
        <v>457156257750</v>
      </c>
    </row>
    <row r="66" spans="1:15" ht="22.5" customHeight="1" thickBot="1">
      <c r="A66" s="27" t="s">
        <v>1</v>
      </c>
      <c r="B66" s="31" t="s">
        <v>40</v>
      </c>
      <c r="E66" s="4" t="s">
        <v>41</v>
      </c>
      <c r="F66" s="32">
        <v>15135466000</v>
      </c>
      <c r="G66" s="32">
        <v>2658041000</v>
      </c>
      <c r="H66" s="32">
        <v>6264999000</v>
      </c>
      <c r="I66" s="32">
        <v>0</v>
      </c>
      <c r="J66" s="32">
        <v>4035221000</v>
      </c>
      <c r="K66" s="32">
        <v>21278299000</v>
      </c>
      <c r="L66" s="32">
        <v>1306618000</v>
      </c>
      <c r="M66" s="32">
        <v>3185582000</v>
      </c>
      <c r="N66" s="32">
        <v>0</v>
      </c>
      <c r="O66" s="20">
        <f>SUM($F$66:$N$66)</f>
        <v>53864226000</v>
      </c>
    </row>
    <row r="67" spans="1:15" ht="22.5" customHeight="1" thickBot="1">
      <c r="A67" s="27" t="s">
        <v>1</v>
      </c>
      <c r="B67" s="31" t="s">
        <v>42</v>
      </c>
      <c r="E67" s="4" t="s">
        <v>43</v>
      </c>
      <c r="F67" s="32">
        <v>454388000</v>
      </c>
      <c r="G67" s="32">
        <v>40466000</v>
      </c>
      <c r="H67" s="32">
        <v>546635000</v>
      </c>
      <c r="I67" s="32">
        <v>0</v>
      </c>
      <c r="J67" s="32">
        <v>1625804000</v>
      </c>
      <c r="K67" s="32">
        <v>236203000</v>
      </c>
      <c r="L67" s="32">
        <v>0</v>
      </c>
      <c r="M67" s="32">
        <v>0</v>
      </c>
      <c r="N67" s="32">
        <v>0</v>
      </c>
      <c r="O67" s="20">
        <f>SUM($F$67:$N$67)</f>
        <v>2903496000</v>
      </c>
    </row>
    <row r="68" spans="1:15" ht="22.5" customHeight="1" thickBot="1">
      <c r="A68" s="27" t="s">
        <v>5</v>
      </c>
      <c r="B68" s="31" t="s">
        <v>1</v>
      </c>
      <c r="E68" s="4" t="s">
        <v>44</v>
      </c>
      <c r="F68" s="32">
        <f aca="true" t="shared" si="4" ref="F68:N68">F67+F66+F65</f>
        <v>118209800000</v>
      </c>
      <c r="G68" s="32">
        <f t="shared" si="4"/>
        <v>20285858000</v>
      </c>
      <c r="H68" s="32">
        <f t="shared" si="4"/>
        <v>38963000000</v>
      </c>
      <c r="I68" s="32">
        <f t="shared" si="4"/>
        <v>53000000000</v>
      </c>
      <c r="J68" s="32">
        <f t="shared" si="4"/>
        <v>202257306750</v>
      </c>
      <c r="K68" s="32">
        <f t="shared" si="4"/>
        <v>41296343000</v>
      </c>
      <c r="L68" s="32">
        <f t="shared" si="4"/>
        <v>28180654000</v>
      </c>
      <c r="M68" s="32">
        <f t="shared" si="4"/>
        <v>8786244000</v>
      </c>
      <c r="N68" s="32">
        <f t="shared" si="4"/>
        <v>2944774000</v>
      </c>
      <c r="O68" s="20">
        <f>SUM($F$68:$N$68)</f>
        <v>513923979750</v>
      </c>
    </row>
    <row r="69" spans="1:15" ht="22.5" customHeight="1" thickBot="1">
      <c r="A69" s="7" t="s">
        <v>45</v>
      </c>
      <c r="B69" s="21" t="s">
        <v>1</v>
      </c>
      <c r="E69" s="4" t="s">
        <v>46</v>
      </c>
      <c r="F69" s="32">
        <v>0</v>
      </c>
      <c r="G69" s="32">
        <v>0</v>
      </c>
      <c r="H69" s="32">
        <v>0</v>
      </c>
      <c r="I69" s="32">
        <v>0</v>
      </c>
      <c r="J69" s="32">
        <v>25590744750</v>
      </c>
      <c r="K69" s="32">
        <v>0</v>
      </c>
      <c r="L69" s="32">
        <v>21090085000</v>
      </c>
      <c r="M69" s="32">
        <v>0</v>
      </c>
      <c r="N69" s="32">
        <v>0</v>
      </c>
      <c r="O69" s="20">
        <f>SUM($F$69:$N$69)</f>
        <v>46680829750</v>
      </c>
    </row>
    <row r="70" spans="1:15" ht="22.5" customHeight="1" thickBot="1">
      <c r="A70" s="7" t="s">
        <v>47</v>
      </c>
      <c r="B70" s="21" t="s">
        <v>1</v>
      </c>
      <c r="E70" s="4" t="s">
        <v>48</v>
      </c>
      <c r="F70" s="32">
        <v>0</v>
      </c>
      <c r="G70" s="32">
        <v>0</v>
      </c>
      <c r="H70" s="32">
        <v>0</v>
      </c>
      <c r="I70" s="32">
        <v>0</v>
      </c>
      <c r="J70" s="32">
        <v>1579955000</v>
      </c>
      <c r="K70" s="32">
        <v>0</v>
      </c>
      <c r="L70" s="32">
        <v>0</v>
      </c>
      <c r="M70" s="32">
        <v>0</v>
      </c>
      <c r="N70" s="32">
        <v>0</v>
      </c>
      <c r="O70" s="20">
        <f>SUM($F$70:$N$70)</f>
        <v>1579955000</v>
      </c>
    </row>
    <row r="71" spans="1:15" ht="31.5" customHeight="1" thickBot="1">
      <c r="A71" s="31" t="s">
        <v>5</v>
      </c>
      <c r="B71" s="21" t="s">
        <v>1</v>
      </c>
      <c r="E71" s="5" t="s">
        <v>49</v>
      </c>
      <c r="F71" s="32">
        <f aca="true" t="shared" si="5" ref="F71:N71">F68-(F69+F70)</f>
        <v>118209800000</v>
      </c>
      <c r="G71" s="32">
        <f t="shared" si="5"/>
        <v>20285858000</v>
      </c>
      <c r="H71" s="32">
        <f t="shared" si="5"/>
        <v>38963000000</v>
      </c>
      <c r="I71" s="32">
        <f t="shared" si="5"/>
        <v>53000000000</v>
      </c>
      <c r="J71" s="32">
        <f t="shared" si="5"/>
        <v>175086607000</v>
      </c>
      <c r="K71" s="32">
        <f t="shared" si="5"/>
        <v>41296343000</v>
      </c>
      <c r="L71" s="32">
        <f t="shared" si="5"/>
        <v>7090569000</v>
      </c>
      <c r="M71" s="32">
        <f t="shared" si="5"/>
        <v>8786244000</v>
      </c>
      <c r="N71" s="32">
        <f t="shared" si="5"/>
        <v>2944774000</v>
      </c>
      <c r="O71" s="32">
        <f>SUM($F$71:$N$71)</f>
        <v>465663195000</v>
      </c>
    </row>
    <row r="72" ht="19.5" customHeight="1">
      <c r="O72" s="33" t="s">
        <v>1</v>
      </c>
    </row>
    <row r="78" ht="15">
      <c r="O78" s="34" t="s">
        <v>1</v>
      </c>
    </row>
  </sheetData>
  <sheetProtection/>
  <mergeCells count="14"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="90" zoomScaleNormal="90" zoomScalePageLayoutView="0" workbookViewId="0" topLeftCell="E52">
      <selection activeCell="O38" sqref="O38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6" width="22.125" style="12" customWidth="1"/>
    <col min="7" max="8" width="19.75390625" style="12" bestFit="1" customWidth="1"/>
    <col min="9" max="9" width="18.875" style="12" bestFit="1" customWidth="1"/>
    <col min="10" max="10" width="20.75390625" style="12" bestFit="1" customWidth="1"/>
    <col min="11" max="11" width="19.00390625" style="12" customWidth="1"/>
    <col min="12" max="12" width="19.375" style="12" customWidth="1"/>
    <col min="13" max="14" width="17.75390625" style="12" bestFit="1" customWidth="1"/>
    <col min="15" max="15" width="21.875" style="12" customWidth="1"/>
    <col min="16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77</v>
      </c>
      <c r="C2" s="8" t="s">
        <v>52</v>
      </c>
      <c r="D2" s="9" t="s">
        <v>7</v>
      </c>
      <c r="E2" s="13" t="str">
        <f aca="true" t="shared" si="0" ref="E2:N2">ButceYil</f>
        <v>2014</v>
      </c>
      <c r="F2" s="13" t="str">
        <f t="shared" si="0"/>
        <v>2014</v>
      </c>
      <c r="G2" s="13" t="str">
        <f t="shared" si="0"/>
        <v>2014</v>
      </c>
      <c r="H2" s="13" t="str">
        <f t="shared" si="0"/>
        <v>2014</v>
      </c>
      <c r="I2" s="13" t="str">
        <f t="shared" si="0"/>
        <v>2014</v>
      </c>
      <c r="J2" s="13" t="str">
        <f t="shared" si="0"/>
        <v>2014</v>
      </c>
      <c r="K2" s="13" t="str">
        <f t="shared" si="0"/>
        <v>2014</v>
      </c>
      <c r="L2" s="13" t="str">
        <f t="shared" si="0"/>
        <v>2014</v>
      </c>
      <c r="M2" s="13" t="str">
        <f t="shared" si="0"/>
        <v>2014</v>
      </c>
      <c r="N2" s="13" t="str">
        <f t="shared" si="0"/>
        <v>2014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2014</v>
      </c>
      <c r="G3" s="13" t="str">
        <f t="shared" si="1"/>
        <v>2014</v>
      </c>
      <c r="H3" s="13" t="str">
        <f t="shared" si="1"/>
        <v>2014</v>
      </c>
      <c r="I3" s="13" t="str">
        <f t="shared" si="1"/>
        <v>2014</v>
      </c>
      <c r="J3" s="13" t="str">
        <f t="shared" si="1"/>
        <v>2014</v>
      </c>
      <c r="K3" s="13" t="str">
        <f t="shared" si="1"/>
        <v>2014</v>
      </c>
      <c r="L3" s="13" t="str">
        <f t="shared" si="1"/>
        <v>2014</v>
      </c>
      <c r="M3" s="13" t="str">
        <f t="shared" si="1"/>
        <v>2014</v>
      </c>
      <c r="N3" s="13" t="str">
        <f t="shared" si="1"/>
        <v>2014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23</v>
      </c>
      <c r="G4" s="13" t="str">
        <f t="shared" si="2"/>
        <v>23</v>
      </c>
      <c r="H4" s="13" t="str">
        <f t="shared" si="2"/>
        <v>23</v>
      </c>
      <c r="I4" s="13" t="str">
        <f t="shared" si="2"/>
        <v>23</v>
      </c>
      <c r="J4" s="13" t="str">
        <f t="shared" si="2"/>
        <v>23</v>
      </c>
      <c r="K4" s="13" t="str">
        <f t="shared" si="2"/>
        <v>23</v>
      </c>
      <c r="L4" s="13" t="str">
        <f t="shared" si="2"/>
        <v>23</v>
      </c>
      <c r="M4" s="13" t="str">
        <f t="shared" si="2"/>
        <v>23</v>
      </c>
      <c r="N4" s="13" t="str">
        <f t="shared" si="2"/>
        <v>23</v>
      </c>
      <c r="O4" s="12" t="s">
        <v>1</v>
      </c>
    </row>
    <row r="5" spans="1:15" ht="15" hidden="1">
      <c r="A5" s="1" t="s">
        <v>11</v>
      </c>
      <c r="B5" s="15" t="s">
        <v>140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41" t="s">
        <v>141</v>
      </c>
      <c r="F9" s="41" t="s">
        <v>1</v>
      </c>
      <c r="G9" s="41" t="s">
        <v>1</v>
      </c>
      <c r="H9" s="41" t="s">
        <v>1</v>
      </c>
      <c r="I9" s="41" t="s">
        <v>1</v>
      </c>
      <c r="J9" s="41" t="s">
        <v>1</v>
      </c>
      <c r="K9" s="41" t="s">
        <v>1</v>
      </c>
      <c r="L9" s="41" t="s">
        <v>1</v>
      </c>
      <c r="M9" s="41" t="s">
        <v>1</v>
      </c>
      <c r="N9" s="41" t="s">
        <v>1</v>
      </c>
      <c r="O9" s="41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41" t="s">
        <v>143</v>
      </c>
      <c r="F10" s="41" t="s">
        <v>1</v>
      </c>
      <c r="G10" s="41" t="s">
        <v>1</v>
      </c>
      <c r="H10" s="41" t="s">
        <v>1</v>
      </c>
      <c r="I10" s="41" t="s">
        <v>1</v>
      </c>
      <c r="J10" s="41" t="s">
        <v>1</v>
      </c>
      <c r="K10" s="41" t="s">
        <v>1</v>
      </c>
      <c r="L10" s="41" t="s">
        <v>1</v>
      </c>
      <c r="M10" s="41" t="s">
        <v>1</v>
      </c>
      <c r="N10" s="41" t="s">
        <v>1</v>
      </c>
      <c r="O10" s="41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42" t="s">
        <v>24</v>
      </c>
      <c r="F11" s="42" t="s">
        <v>1</v>
      </c>
      <c r="G11" s="42" t="s">
        <v>1</v>
      </c>
      <c r="H11" s="42" t="s">
        <v>1</v>
      </c>
      <c r="I11" s="42" t="s">
        <v>1</v>
      </c>
      <c r="J11" s="42" t="s">
        <v>1</v>
      </c>
      <c r="K11" s="42" t="s">
        <v>1</v>
      </c>
      <c r="L11" s="42" t="s">
        <v>1</v>
      </c>
      <c r="M11" s="42" t="s">
        <v>1</v>
      </c>
      <c r="N11" s="42" t="s">
        <v>1</v>
      </c>
      <c r="O11" s="42" t="s">
        <v>1</v>
      </c>
    </row>
    <row r="12" spans="1:15" ht="30" customHeight="1" thickBo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9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 thickBot="1">
      <c r="D14" s="9" t="s">
        <v>1</v>
      </c>
      <c r="E14" s="40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92</v>
      </c>
      <c r="F16" s="22">
        <v>51215000</v>
      </c>
      <c r="G16" s="22">
        <v>4886000</v>
      </c>
      <c r="H16" s="22">
        <v>83433000</v>
      </c>
      <c r="I16" s="22">
        <v>0</v>
      </c>
      <c r="J16" s="22">
        <v>4146000</v>
      </c>
      <c r="K16" s="22">
        <v>87020000</v>
      </c>
      <c r="L16" s="22">
        <v>0</v>
      </c>
      <c r="M16" s="22">
        <v>0</v>
      </c>
      <c r="N16" s="22">
        <v>0</v>
      </c>
      <c r="O16" s="23">
        <f aca="true" t="shared" si="3" ref="O16:O62">N16+M16+L16+K16+J16+I16+H16+G16+F16</f>
        <v>230700000</v>
      </c>
    </row>
    <row r="17" spans="2:15" ht="16.5" customHeight="1">
      <c r="B17" s="21" t="s">
        <v>14</v>
      </c>
      <c r="C17" s="14" t="s">
        <v>1</v>
      </c>
      <c r="E17" s="3" t="s">
        <v>93</v>
      </c>
      <c r="F17" s="22">
        <v>480131000</v>
      </c>
      <c r="G17" s="22">
        <v>59306000</v>
      </c>
      <c r="H17" s="22">
        <v>120704000</v>
      </c>
      <c r="I17" s="22">
        <v>0</v>
      </c>
      <c r="J17" s="22">
        <v>101788000</v>
      </c>
      <c r="K17" s="22">
        <v>27504000</v>
      </c>
      <c r="L17" s="22">
        <v>0</v>
      </c>
      <c r="M17" s="22">
        <v>0</v>
      </c>
      <c r="N17" s="22">
        <v>0</v>
      </c>
      <c r="O17" s="23">
        <f t="shared" si="3"/>
        <v>789433000</v>
      </c>
    </row>
    <row r="18" spans="2:15" ht="16.5" customHeight="1">
      <c r="B18" s="21" t="s">
        <v>15</v>
      </c>
      <c r="C18" s="14" t="s">
        <v>1</v>
      </c>
      <c r="E18" s="3" t="s">
        <v>94</v>
      </c>
      <c r="F18" s="22">
        <v>18577000</v>
      </c>
      <c r="G18" s="22">
        <v>2289000</v>
      </c>
      <c r="H18" s="22">
        <v>18025000</v>
      </c>
      <c r="I18" s="22">
        <v>0</v>
      </c>
      <c r="J18" s="22">
        <v>111000</v>
      </c>
      <c r="K18" s="22">
        <v>5598000</v>
      </c>
      <c r="L18" s="22">
        <v>0</v>
      </c>
      <c r="M18" s="22">
        <v>0</v>
      </c>
      <c r="N18" s="22">
        <v>0</v>
      </c>
      <c r="O18" s="23">
        <f t="shared" si="3"/>
        <v>44600000</v>
      </c>
    </row>
    <row r="19" spans="2:15" ht="16.5" customHeight="1">
      <c r="B19" s="21" t="s">
        <v>16</v>
      </c>
      <c r="C19" s="14" t="s">
        <v>1</v>
      </c>
      <c r="E19" s="3" t="s">
        <v>95</v>
      </c>
      <c r="F19" s="22">
        <v>109360000</v>
      </c>
      <c r="G19" s="22">
        <v>15739000</v>
      </c>
      <c r="H19" s="22">
        <v>28044000</v>
      </c>
      <c r="I19" s="22">
        <v>0</v>
      </c>
      <c r="J19" s="22">
        <v>1508000</v>
      </c>
      <c r="K19" s="22">
        <v>23021000</v>
      </c>
      <c r="L19" s="22">
        <v>0</v>
      </c>
      <c r="M19" s="22">
        <v>0</v>
      </c>
      <c r="N19" s="22">
        <v>0</v>
      </c>
      <c r="O19" s="23">
        <f t="shared" si="3"/>
        <v>177672000</v>
      </c>
    </row>
    <row r="20" spans="2:15" ht="16.5" customHeight="1">
      <c r="B20" s="21" t="s">
        <v>17</v>
      </c>
      <c r="C20" s="14" t="s">
        <v>1</v>
      </c>
      <c r="E20" s="3" t="s">
        <v>96</v>
      </c>
      <c r="F20" s="22">
        <v>77282000</v>
      </c>
      <c r="G20" s="22">
        <v>10332000</v>
      </c>
      <c r="H20" s="22">
        <v>17463000</v>
      </c>
      <c r="I20" s="22">
        <v>0</v>
      </c>
      <c r="J20" s="22">
        <v>460000</v>
      </c>
      <c r="K20" s="22">
        <v>4974000</v>
      </c>
      <c r="L20" s="22">
        <v>0</v>
      </c>
      <c r="M20" s="22">
        <v>0</v>
      </c>
      <c r="N20" s="22">
        <v>0</v>
      </c>
      <c r="O20" s="23">
        <f t="shared" si="3"/>
        <v>110511000</v>
      </c>
    </row>
    <row r="21" spans="2:15" ht="16.5" customHeight="1">
      <c r="B21" s="21" t="s">
        <v>18</v>
      </c>
      <c r="C21" s="14" t="s">
        <v>1</v>
      </c>
      <c r="E21" s="3" t="s">
        <v>97</v>
      </c>
      <c r="F21" s="22">
        <v>121932850</v>
      </c>
      <c r="G21" s="22">
        <v>15966000</v>
      </c>
      <c r="H21" s="22">
        <v>48079400</v>
      </c>
      <c r="I21" s="22">
        <v>0</v>
      </c>
      <c r="J21" s="22">
        <v>769700</v>
      </c>
      <c r="K21" s="22">
        <v>5460000</v>
      </c>
      <c r="L21" s="22">
        <v>0</v>
      </c>
      <c r="M21" s="22">
        <v>0</v>
      </c>
      <c r="N21" s="22">
        <v>0</v>
      </c>
      <c r="O21" s="23">
        <f t="shared" si="3"/>
        <v>192207950</v>
      </c>
    </row>
    <row r="22" spans="2:15" ht="16.5" customHeight="1">
      <c r="B22" s="21" t="s">
        <v>19</v>
      </c>
      <c r="C22" s="14" t="s">
        <v>1</v>
      </c>
      <c r="E22" s="3" t="s">
        <v>98</v>
      </c>
      <c r="F22" s="22">
        <v>108687000</v>
      </c>
      <c r="G22" s="22">
        <v>15398000</v>
      </c>
      <c r="H22" s="22">
        <v>392432000</v>
      </c>
      <c r="I22" s="22">
        <v>0</v>
      </c>
      <c r="J22" s="22">
        <v>70144000</v>
      </c>
      <c r="K22" s="22">
        <v>104727000</v>
      </c>
      <c r="L22" s="22">
        <v>0</v>
      </c>
      <c r="M22" s="22">
        <v>0</v>
      </c>
      <c r="N22" s="22">
        <v>0</v>
      </c>
      <c r="O22" s="23">
        <f t="shared" si="3"/>
        <v>691388000</v>
      </c>
    </row>
    <row r="23" spans="2:15" ht="16.5" customHeight="1">
      <c r="B23" s="21" t="s">
        <v>55</v>
      </c>
      <c r="C23" s="14" t="s">
        <v>1</v>
      </c>
      <c r="E23" s="3" t="s">
        <v>99</v>
      </c>
      <c r="F23" s="22">
        <v>682951000</v>
      </c>
      <c r="G23" s="22">
        <v>79094000</v>
      </c>
      <c r="H23" s="22">
        <v>202330000</v>
      </c>
      <c r="I23" s="22">
        <v>0</v>
      </c>
      <c r="J23" s="22">
        <v>0</v>
      </c>
      <c r="K23" s="22">
        <v>275035000</v>
      </c>
      <c r="L23" s="22">
        <v>0</v>
      </c>
      <c r="M23" s="22">
        <v>0</v>
      </c>
      <c r="N23" s="22">
        <v>0</v>
      </c>
      <c r="O23" s="23">
        <f t="shared" si="3"/>
        <v>1239410000</v>
      </c>
    </row>
    <row r="24" spans="2:15" ht="16.5" customHeight="1">
      <c r="B24" s="21" t="s">
        <v>56</v>
      </c>
      <c r="C24" s="14" t="s">
        <v>1</v>
      </c>
      <c r="E24" s="3" t="s">
        <v>100</v>
      </c>
      <c r="F24" s="22">
        <v>14793000</v>
      </c>
      <c r="G24" s="22">
        <v>2115000</v>
      </c>
      <c r="H24" s="22">
        <v>2280000</v>
      </c>
      <c r="I24" s="22">
        <v>0</v>
      </c>
      <c r="J24" s="22">
        <v>112000</v>
      </c>
      <c r="K24" s="22">
        <v>4306000</v>
      </c>
      <c r="L24" s="22">
        <v>0</v>
      </c>
      <c r="M24" s="22">
        <v>0</v>
      </c>
      <c r="N24" s="22">
        <v>0</v>
      </c>
      <c r="O24" s="23">
        <f t="shared" si="3"/>
        <v>23606000</v>
      </c>
    </row>
    <row r="25" spans="2:15" ht="16.5" customHeight="1">
      <c r="B25" s="21" t="s">
        <v>57</v>
      </c>
      <c r="C25" s="14" t="s">
        <v>1</v>
      </c>
      <c r="E25" s="3" t="s">
        <v>101</v>
      </c>
      <c r="F25" s="22">
        <v>32279000</v>
      </c>
      <c r="G25" s="22">
        <v>4284000</v>
      </c>
      <c r="H25" s="22">
        <v>175869000</v>
      </c>
      <c r="I25" s="22">
        <v>0</v>
      </c>
      <c r="J25" s="22">
        <v>202000</v>
      </c>
      <c r="K25" s="22">
        <v>3734000</v>
      </c>
      <c r="L25" s="22">
        <v>0</v>
      </c>
      <c r="M25" s="22">
        <v>0</v>
      </c>
      <c r="N25" s="22">
        <v>0</v>
      </c>
      <c r="O25" s="23">
        <f t="shared" si="3"/>
        <v>216368000</v>
      </c>
    </row>
    <row r="26" spans="2:15" ht="16.5" customHeight="1">
      <c r="B26" s="21" t="s">
        <v>58</v>
      </c>
      <c r="C26" s="14" t="s">
        <v>1</v>
      </c>
      <c r="E26" s="3" t="s">
        <v>102</v>
      </c>
      <c r="F26" s="22">
        <v>102712000</v>
      </c>
      <c r="G26" s="22">
        <v>13141000</v>
      </c>
      <c r="H26" s="22">
        <v>635572000</v>
      </c>
      <c r="I26" s="22">
        <v>51000000000</v>
      </c>
      <c r="J26" s="22">
        <v>7537025000</v>
      </c>
      <c r="K26" s="22">
        <v>11221000</v>
      </c>
      <c r="L26" s="22">
        <v>410000000</v>
      </c>
      <c r="M26" s="22">
        <v>4764167000</v>
      </c>
      <c r="N26" s="22">
        <v>0</v>
      </c>
      <c r="O26" s="23">
        <f t="shared" si="3"/>
        <v>64473838000</v>
      </c>
    </row>
    <row r="27" spans="2:15" ht="16.5" customHeight="1">
      <c r="B27" s="21" t="s">
        <v>59</v>
      </c>
      <c r="C27" s="14" t="s">
        <v>1</v>
      </c>
      <c r="E27" s="3" t="s">
        <v>103</v>
      </c>
      <c r="F27" s="22">
        <v>5152160000</v>
      </c>
      <c r="G27" s="22">
        <v>889437000</v>
      </c>
      <c r="H27" s="22">
        <v>211492000</v>
      </c>
      <c r="I27" s="22">
        <v>0</v>
      </c>
      <c r="J27" s="22">
        <v>26165000</v>
      </c>
      <c r="K27" s="22">
        <v>84625000</v>
      </c>
      <c r="L27" s="22">
        <v>0</v>
      </c>
      <c r="M27" s="22">
        <v>0</v>
      </c>
      <c r="N27" s="22">
        <v>0</v>
      </c>
      <c r="O27" s="23">
        <f t="shared" si="3"/>
        <v>6363879000</v>
      </c>
    </row>
    <row r="28" spans="2:15" ht="16.5" customHeight="1">
      <c r="B28" s="21" t="s">
        <v>60</v>
      </c>
      <c r="C28" s="14" t="s">
        <v>1</v>
      </c>
      <c r="E28" s="3" t="s">
        <v>104</v>
      </c>
      <c r="F28" s="22">
        <v>17162000</v>
      </c>
      <c r="G28" s="22">
        <v>2677000</v>
      </c>
      <c r="H28" s="22">
        <v>44246000</v>
      </c>
      <c r="I28" s="22">
        <v>0</v>
      </c>
      <c r="J28" s="22">
        <v>331495000</v>
      </c>
      <c r="K28" s="22">
        <v>317207000</v>
      </c>
      <c r="L28" s="22">
        <v>27493000</v>
      </c>
      <c r="M28" s="22">
        <v>133231000</v>
      </c>
      <c r="N28" s="22">
        <v>0</v>
      </c>
      <c r="O28" s="23">
        <f t="shared" si="3"/>
        <v>873511000</v>
      </c>
    </row>
    <row r="29" spans="2:15" ht="16.5" customHeight="1">
      <c r="B29" s="21" t="s">
        <v>61</v>
      </c>
      <c r="C29" s="14" t="s">
        <v>1</v>
      </c>
      <c r="E29" s="3" t="s">
        <v>105</v>
      </c>
      <c r="F29" s="22">
        <v>2005000</v>
      </c>
      <c r="G29" s="22">
        <v>204000</v>
      </c>
      <c r="H29" s="22">
        <v>17553000</v>
      </c>
      <c r="I29" s="22">
        <v>0</v>
      </c>
      <c r="J29" s="22">
        <v>33000</v>
      </c>
      <c r="K29" s="22">
        <v>3454000</v>
      </c>
      <c r="L29" s="22">
        <v>0</v>
      </c>
      <c r="M29" s="22">
        <v>0</v>
      </c>
      <c r="N29" s="22">
        <v>0</v>
      </c>
      <c r="O29" s="23">
        <f t="shared" si="3"/>
        <v>23249000</v>
      </c>
    </row>
    <row r="30" spans="2:15" ht="16.5" customHeight="1">
      <c r="B30" s="21" t="s">
        <v>20</v>
      </c>
      <c r="C30" s="14" t="s">
        <v>1</v>
      </c>
      <c r="E30" s="3" t="s">
        <v>106</v>
      </c>
      <c r="F30" s="22">
        <v>5215842000</v>
      </c>
      <c r="G30" s="22">
        <v>796262000</v>
      </c>
      <c r="H30" s="22">
        <v>1068181000</v>
      </c>
      <c r="I30" s="22">
        <v>0</v>
      </c>
      <c r="J30" s="22">
        <v>225672000</v>
      </c>
      <c r="K30" s="22">
        <v>827492000</v>
      </c>
      <c r="L30" s="22">
        <v>679604000</v>
      </c>
      <c r="M30" s="22">
        <v>0</v>
      </c>
      <c r="N30" s="22">
        <v>0</v>
      </c>
      <c r="O30" s="23">
        <f t="shared" si="3"/>
        <v>8813053000</v>
      </c>
    </row>
    <row r="31" spans="2:15" ht="16.5" customHeight="1">
      <c r="B31" s="21" t="s">
        <v>21</v>
      </c>
      <c r="C31" s="14" t="s">
        <v>1</v>
      </c>
      <c r="E31" s="3" t="s">
        <v>107</v>
      </c>
      <c r="F31" s="22">
        <v>12347127000</v>
      </c>
      <c r="G31" s="22">
        <v>2332887000</v>
      </c>
      <c r="H31" s="22">
        <v>9660465000</v>
      </c>
      <c r="I31" s="22">
        <v>0</v>
      </c>
      <c r="J31" s="22">
        <v>263586000</v>
      </c>
      <c r="K31" s="22">
        <v>151578000</v>
      </c>
      <c r="L31" s="22">
        <v>0</v>
      </c>
      <c r="M31" s="22">
        <v>0</v>
      </c>
      <c r="N31" s="22">
        <v>0</v>
      </c>
      <c r="O31" s="23">
        <f t="shared" si="3"/>
        <v>24755643000</v>
      </c>
    </row>
    <row r="32" spans="2:15" ht="16.5" customHeight="1">
      <c r="B32" s="21" t="s">
        <v>51</v>
      </c>
      <c r="C32" s="14" t="s">
        <v>1</v>
      </c>
      <c r="E32" s="3" t="s">
        <v>108</v>
      </c>
      <c r="F32" s="22">
        <v>2443654000</v>
      </c>
      <c r="G32" s="22">
        <v>182426000</v>
      </c>
      <c r="H32" s="22">
        <v>794524000</v>
      </c>
      <c r="I32" s="22">
        <v>0</v>
      </c>
      <c r="J32" s="22">
        <v>84706000</v>
      </c>
      <c r="K32" s="22">
        <v>588677000</v>
      </c>
      <c r="L32" s="22">
        <v>114627000</v>
      </c>
      <c r="M32" s="22">
        <v>0</v>
      </c>
      <c r="N32" s="22">
        <v>0</v>
      </c>
      <c r="O32" s="23">
        <f t="shared" si="3"/>
        <v>4208614000</v>
      </c>
    </row>
    <row r="33" spans="2:15" ht="16.5" customHeight="1">
      <c r="B33" s="21" t="s">
        <v>62</v>
      </c>
      <c r="C33" s="14" t="s">
        <v>1</v>
      </c>
      <c r="E33" s="3" t="s">
        <v>109</v>
      </c>
      <c r="F33" s="22">
        <v>4240182000</v>
      </c>
      <c r="G33" s="22">
        <v>677146000</v>
      </c>
      <c r="H33" s="22">
        <v>1882171000</v>
      </c>
      <c r="I33" s="22">
        <v>0</v>
      </c>
      <c r="J33" s="22">
        <v>5069000</v>
      </c>
      <c r="K33" s="22">
        <v>266325000</v>
      </c>
      <c r="L33" s="22">
        <v>0</v>
      </c>
      <c r="M33" s="22">
        <v>0</v>
      </c>
      <c r="N33" s="22">
        <v>0</v>
      </c>
      <c r="O33" s="23">
        <f t="shared" si="3"/>
        <v>7070893000</v>
      </c>
    </row>
    <row r="34" spans="2:15" ht="16.5" customHeight="1">
      <c r="B34" s="21" t="s">
        <v>63</v>
      </c>
      <c r="C34" s="14" t="s">
        <v>1</v>
      </c>
      <c r="E34" s="3" t="s">
        <v>110</v>
      </c>
      <c r="F34" s="22">
        <v>13859821000</v>
      </c>
      <c r="G34" s="22">
        <v>2781449000</v>
      </c>
      <c r="H34" s="22">
        <v>1653357000</v>
      </c>
      <c r="I34" s="22">
        <v>0</v>
      </c>
      <c r="J34" s="22">
        <v>4361000</v>
      </c>
      <c r="K34" s="22">
        <v>1067786000</v>
      </c>
      <c r="L34" s="22">
        <v>0</v>
      </c>
      <c r="M34" s="22">
        <v>0</v>
      </c>
      <c r="N34" s="22">
        <v>0</v>
      </c>
      <c r="O34" s="23">
        <f t="shared" si="3"/>
        <v>19366774000</v>
      </c>
    </row>
    <row r="35" spans="2:15" ht="16.5" customHeight="1">
      <c r="B35" s="21" t="s">
        <v>64</v>
      </c>
      <c r="C35" s="14" t="s">
        <v>1</v>
      </c>
      <c r="E35" s="3" t="s">
        <v>111</v>
      </c>
      <c r="F35" s="22">
        <v>212647000</v>
      </c>
      <c r="G35" s="22">
        <v>38095000</v>
      </c>
      <c r="H35" s="22">
        <v>203682000</v>
      </c>
      <c r="I35" s="22">
        <v>0</v>
      </c>
      <c r="J35" s="22">
        <v>4000</v>
      </c>
      <c r="K35" s="22">
        <v>62035000</v>
      </c>
      <c r="L35" s="22">
        <v>0</v>
      </c>
      <c r="M35" s="22">
        <v>0</v>
      </c>
      <c r="N35" s="22">
        <v>0</v>
      </c>
      <c r="O35" s="23">
        <f t="shared" si="3"/>
        <v>516463000</v>
      </c>
    </row>
    <row r="36" spans="2:15" ht="16.5" customHeight="1">
      <c r="B36" s="21" t="s">
        <v>65</v>
      </c>
      <c r="C36" s="14" t="s">
        <v>1</v>
      </c>
      <c r="E36" s="3" t="s">
        <v>112</v>
      </c>
      <c r="F36" s="22">
        <v>1052000</v>
      </c>
      <c r="G36" s="22">
        <v>97000</v>
      </c>
      <c r="H36" s="22">
        <v>58176000</v>
      </c>
      <c r="I36" s="22">
        <v>0</v>
      </c>
      <c r="J36" s="22">
        <v>6242000</v>
      </c>
      <c r="K36" s="22">
        <v>80893000</v>
      </c>
      <c r="L36" s="22">
        <v>0</v>
      </c>
      <c r="M36" s="22">
        <v>0</v>
      </c>
      <c r="N36" s="22">
        <v>0</v>
      </c>
      <c r="O36" s="23">
        <f t="shared" si="3"/>
        <v>146460000</v>
      </c>
    </row>
    <row r="37" spans="2:15" ht="16.5" customHeight="1">
      <c r="B37" s="21" t="s">
        <v>66</v>
      </c>
      <c r="C37" s="14" t="s">
        <v>1</v>
      </c>
      <c r="E37" s="3" t="s">
        <v>113</v>
      </c>
      <c r="F37" s="22">
        <v>742755000</v>
      </c>
      <c r="G37" s="22">
        <v>63468000</v>
      </c>
      <c r="H37" s="22">
        <v>339213000</v>
      </c>
      <c r="I37" s="22">
        <v>0</v>
      </c>
      <c r="J37" s="22">
        <v>554690000</v>
      </c>
      <c r="K37" s="22">
        <v>439311000</v>
      </c>
      <c r="L37" s="22">
        <v>0</v>
      </c>
      <c r="M37" s="22">
        <v>332000</v>
      </c>
      <c r="N37" s="22">
        <v>0</v>
      </c>
      <c r="O37" s="23">
        <f t="shared" si="3"/>
        <v>2139769000</v>
      </c>
    </row>
    <row r="38" spans="2:15" ht="16.5" customHeight="1">
      <c r="B38" s="21" t="s">
        <v>67</v>
      </c>
      <c r="C38" s="14" t="s">
        <v>1</v>
      </c>
      <c r="E38" s="3" t="s">
        <v>114</v>
      </c>
      <c r="F38" s="22">
        <v>1397208000</v>
      </c>
      <c r="G38" s="22">
        <v>225279000</v>
      </c>
      <c r="H38" s="22">
        <v>546454600</v>
      </c>
      <c r="I38" s="22">
        <v>0</v>
      </c>
      <c r="J38" s="22">
        <v>122877179600</v>
      </c>
      <c r="K38" s="22">
        <v>151956000</v>
      </c>
      <c r="L38" s="22">
        <v>5209365000</v>
      </c>
      <c r="M38" s="22">
        <v>0</v>
      </c>
      <c r="N38" s="22">
        <v>3104317000</v>
      </c>
      <c r="O38" s="23">
        <f t="shared" si="3"/>
        <v>133511759200</v>
      </c>
    </row>
    <row r="39" spans="2:15" ht="16.5" customHeight="1">
      <c r="B39" s="21" t="s">
        <v>68</v>
      </c>
      <c r="C39" s="14" t="s">
        <v>1</v>
      </c>
      <c r="E39" s="3" t="s">
        <v>115</v>
      </c>
      <c r="F39" s="22">
        <v>1897303000</v>
      </c>
      <c r="G39" s="22">
        <v>316253000</v>
      </c>
      <c r="H39" s="22">
        <v>239525000</v>
      </c>
      <c r="I39" s="22">
        <v>0</v>
      </c>
      <c r="J39" s="22">
        <v>13301000</v>
      </c>
      <c r="K39" s="22">
        <v>194145000</v>
      </c>
      <c r="L39" s="22">
        <v>0</v>
      </c>
      <c r="M39" s="22">
        <v>0</v>
      </c>
      <c r="N39" s="22">
        <v>0</v>
      </c>
      <c r="O39" s="23">
        <f t="shared" si="3"/>
        <v>2660527000</v>
      </c>
    </row>
    <row r="40" spans="2:15" ht="16.5" customHeight="1">
      <c r="B40" s="21" t="s">
        <v>69</v>
      </c>
      <c r="C40" s="14" t="s">
        <v>1</v>
      </c>
      <c r="E40" s="3" t="s">
        <v>116</v>
      </c>
      <c r="F40" s="22">
        <v>45402965000</v>
      </c>
      <c r="G40" s="22">
        <v>7002172000</v>
      </c>
      <c r="H40" s="22">
        <v>5401883000</v>
      </c>
      <c r="I40" s="22">
        <v>0</v>
      </c>
      <c r="J40" s="22">
        <v>2211725000</v>
      </c>
      <c r="K40" s="22">
        <v>6474296000</v>
      </c>
      <c r="L40" s="22">
        <v>36265000</v>
      </c>
      <c r="M40" s="22">
        <v>0</v>
      </c>
      <c r="N40" s="22">
        <v>0</v>
      </c>
      <c r="O40" s="23">
        <f t="shared" si="3"/>
        <v>66529306000</v>
      </c>
    </row>
    <row r="41" spans="2:15" ht="16.5" customHeight="1">
      <c r="B41" s="21" t="s">
        <v>70</v>
      </c>
      <c r="C41" s="14" t="s">
        <v>1</v>
      </c>
      <c r="E41" s="3" t="s">
        <v>117</v>
      </c>
      <c r="F41" s="22">
        <v>1192031000</v>
      </c>
      <c r="G41" s="22">
        <v>256611000</v>
      </c>
      <c r="H41" s="22">
        <v>188927000</v>
      </c>
      <c r="I41" s="22">
        <v>0</v>
      </c>
      <c r="J41" s="22">
        <v>35286000</v>
      </c>
      <c r="K41" s="22">
        <v>1327902000</v>
      </c>
      <c r="L41" s="22">
        <v>21848000</v>
      </c>
      <c r="M41" s="22">
        <v>0</v>
      </c>
      <c r="N41" s="22">
        <v>0</v>
      </c>
      <c r="O41" s="23">
        <f t="shared" si="3"/>
        <v>3022605000</v>
      </c>
    </row>
    <row r="42" spans="2:15" ht="16.5" customHeight="1">
      <c r="B42" s="21" t="s">
        <v>71</v>
      </c>
      <c r="C42" s="14" t="s">
        <v>1</v>
      </c>
      <c r="E42" s="3" t="s">
        <v>118</v>
      </c>
      <c r="F42" s="22">
        <v>7917896000</v>
      </c>
      <c r="G42" s="22">
        <v>1838069000</v>
      </c>
      <c r="H42" s="22">
        <v>263649000</v>
      </c>
      <c r="I42" s="22">
        <v>0</v>
      </c>
      <c r="J42" s="22">
        <v>20234000</v>
      </c>
      <c r="K42" s="22">
        <v>580000000</v>
      </c>
      <c r="L42" s="22">
        <v>0</v>
      </c>
      <c r="M42" s="22">
        <v>0</v>
      </c>
      <c r="N42" s="22">
        <v>0</v>
      </c>
      <c r="O42" s="23">
        <f t="shared" si="3"/>
        <v>10619848000</v>
      </c>
    </row>
    <row r="43" spans="2:15" ht="16.5" customHeight="1">
      <c r="B43" s="21" t="s">
        <v>72</v>
      </c>
      <c r="C43" s="14" t="s">
        <v>1</v>
      </c>
      <c r="E43" s="3" t="s">
        <v>119</v>
      </c>
      <c r="F43" s="22">
        <v>1614481000</v>
      </c>
      <c r="G43" s="22">
        <v>379219000</v>
      </c>
      <c r="H43" s="22">
        <v>5993931000</v>
      </c>
      <c r="I43" s="22">
        <v>0</v>
      </c>
      <c r="J43" s="22">
        <v>17359000</v>
      </c>
      <c r="K43" s="22">
        <v>52767000</v>
      </c>
      <c r="L43" s="22">
        <v>207000</v>
      </c>
      <c r="M43" s="22">
        <v>0</v>
      </c>
      <c r="N43" s="22">
        <v>0</v>
      </c>
      <c r="O43" s="23">
        <f t="shared" si="3"/>
        <v>8057964000</v>
      </c>
    </row>
    <row r="44" spans="2:15" ht="16.5" customHeight="1">
      <c r="B44" s="21" t="s">
        <v>73</v>
      </c>
      <c r="C44" s="14" t="s">
        <v>1</v>
      </c>
      <c r="E44" s="3" t="s">
        <v>120</v>
      </c>
      <c r="F44" s="22">
        <v>157593000</v>
      </c>
      <c r="G44" s="22">
        <v>20781000</v>
      </c>
      <c r="H44" s="22">
        <v>36828000</v>
      </c>
      <c r="I44" s="22">
        <v>0</v>
      </c>
      <c r="J44" s="22">
        <v>30628117000</v>
      </c>
      <c r="K44" s="22">
        <v>36713000</v>
      </c>
      <c r="L44" s="22">
        <v>95467000</v>
      </c>
      <c r="M44" s="22">
        <v>0</v>
      </c>
      <c r="N44" s="22">
        <v>0</v>
      </c>
      <c r="O44" s="23">
        <f t="shared" si="3"/>
        <v>30975499000</v>
      </c>
    </row>
    <row r="45" spans="2:15" ht="16.5" customHeight="1">
      <c r="B45" s="21" t="s">
        <v>74</v>
      </c>
      <c r="C45" s="14" t="s">
        <v>1</v>
      </c>
      <c r="E45" s="3" t="s">
        <v>121</v>
      </c>
      <c r="F45" s="22">
        <v>14643000</v>
      </c>
      <c r="G45" s="22">
        <v>2058000</v>
      </c>
      <c r="H45" s="22">
        <v>2724000</v>
      </c>
      <c r="I45" s="22">
        <v>0</v>
      </c>
      <c r="J45" s="22">
        <v>116000</v>
      </c>
      <c r="K45" s="22">
        <v>6223000</v>
      </c>
      <c r="L45" s="22">
        <v>0</v>
      </c>
      <c r="M45" s="22">
        <v>0</v>
      </c>
      <c r="N45" s="22">
        <v>0</v>
      </c>
      <c r="O45" s="23">
        <f t="shared" si="3"/>
        <v>25764000</v>
      </c>
    </row>
    <row r="46" spans="2:15" ht="16.5" customHeight="1">
      <c r="B46" s="21" t="s">
        <v>75</v>
      </c>
      <c r="C46" s="14" t="s">
        <v>1</v>
      </c>
      <c r="E46" s="3" t="s">
        <v>122</v>
      </c>
      <c r="F46" s="22">
        <v>75505000</v>
      </c>
      <c r="G46" s="22">
        <v>12487000</v>
      </c>
      <c r="H46" s="22">
        <v>1384415000</v>
      </c>
      <c r="I46" s="22">
        <v>0</v>
      </c>
      <c r="J46" s="22">
        <v>98905000</v>
      </c>
      <c r="K46" s="22">
        <v>52145000</v>
      </c>
      <c r="L46" s="22">
        <v>319471000</v>
      </c>
      <c r="M46" s="22">
        <v>39416000</v>
      </c>
      <c r="N46" s="22">
        <v>0</v>
      </c>
      <c r="O46" s="23">
        <f t="shared" si="3"/>
        <v>1982344000</v>
      </c>
    </row>
    <row r="47" spans="2:15" ht="16.5" customHeight="1">
      <c r="B47" s="21" t="s">
        <v>76</v>
      </c>
      <c r="C47" s="14" t="s">
        <v>1</v>
      </c>
      <c r="E47" s="3" t="s">
        <v>123</v>
      </c>
      <c r="F47" s="22">
        <v>635424000</v>
      </c>
      <c r="G47" s="22">
        <v>105275000</v>
      </c>
      <c r="H47" s="22">
        <v>296943000</v>
      </c>
      <c r="I47" s="22">
        <v>0</v>
      </c>
      <c r="J47" s="22">
        <v>624680000</v>
      </c>
      <c r="K47" s="22">
        <v>398275000</v>
      </c>
      <c r="L47" s="22">
        <v>208055000</v>
      </c>
      <c r="M47" s="22">
        <v>15235000</v>
      </c>
      <c r="N47" s="22">
        <v>0</v>
      </c>
      <c r="O47" s="23">
        <f t="shared" si="3"/>
        <v>2283887000</v>
      </c>
    </row>
    <row r="48" spans="2:15" ht="16.5" customHeight="1">
      <c r="B48" s="21" t="s">
        <v>77</v>
      </c>
      <c r="C48" s="14" t="s">
        <v>1</v>
      </c>
      <c r="E48" s="3" t="s">
        <v>124</v>
      </c>
      <c r="F48" s="22">
        <v>35967000</v>
      </c>
      <c r="G48" s="22">
        <v>3926000</v>
      </c>
      <c r="H48" s="22">
        <v>22775000</v>
      </c>
      <c r="I48" s="22">
        <v>0</v>
      </c>
      <c r="J48" s="22">
        <v>221000</v>
      </c>
      <c r="K48" s="22">
        <v>2738000</v>
      </c>
      <c r="L48" s="22">
        <v>0</v>
      </c>
      <c r="M48" s="22">
        <v>0</v>
      </c>
      <c r="N48" s="22">
        <v>0</v>
      </c>
      <c r="O48" s="23">
        <f t="shared" si="3"/>
        <v>65627000</v>
      </c>
    </row>
    <row r="49" spans="2:15" ht="16.5" customHeight="1">
      <c r="B49" s="21" t="s">
        <v>78</v>
      </c>
      <c r="C49" s="14" t="s">
        <v>1</v>
      </c>
      <c r="E49" s="3" t="s">
        <v>125</v>
      </c>
      <c r="F49" s="22">
        <v>566806000</v>
      </c>
      <c r="G49" s="22">
        <v>95799000</v>
      </c>
      <c r="H49" s="22">
        <v>1371619000</v>
      </c>
      <c r="I49" s="22">
        <v>0</v>
      </c>
      <c r="J49" s="22">
        <v>18150162000</v>
      </c>
      <c r="K49" s="22">
        <v>220278000</v>
      </c>
      <c r="L49" s="22">
        <v>10021000</v>
      </c>
      <c r="M49" s="22">
        <v>0</v>
      </c>
      <c r="N49" s="22">
        <v>0</v>
      </c>
      <c r="O49" s="23">
        <f t="shared" si="3"/>
        <v>20414685000</v>
      </c>
    </row>
    <row r="50" spans="2:15" ht="16.5" customHeight="1">
      <c r="B50" s="21" t="s">
        <v>79</v>
      </c>
      <c r="C50" s="14" t="s">
        <v>1</v>
      </c>
      <c r="E50" s="3" t="s">
        <v>126</v>
      </c>
      <c r="F50" s="22">
        <v>22190000</v>
      </c>
      <c r="G50" s="22">
        <v>2334000</v>
      </c>
      <c r="H50" s="22">
        <v>23670000</v>
      </c>
      <c r="I50" s="22">
        <v>0</v>
      </c>
      <c r="J50" s="22">
        <v>191940000</v>
      </c>
      <c r="K50" s="22">
        <v>5538000</v>
      </c>
      <c r="L50" s="22">
        <v>2813000</v>
      </c>
      <c r="M50" s="22">
        <v>0</v>
      </c>
      <c r="N50" s="22">
        <v>0</v>
      </c>
      <c r="O50" s="23">
        <f t="shared" si="3"/>
        <v>248485000</v>
      </c>
    </row>
    <row r="51" spans="2:15" ht="16.5" customHeight="1">
      <c r="B51" s="21" t="s">
        <v>80</v>
      </c>
      <c r="C51" s="14" t="s">
        <v>1</v>
      </c>
      <c r="E51" s="3" t="s">
        <v>127</v>
      </c>
      <c r="F51" s="22">
        <v>144528000</v>
      </c>
      <c r="G51" s="22">
        <v>23302000</v>
      </c>
      <c r="H51" s="22">
        <v>35345000</v>
      </c>
      <c r="I51" s="22">
        <v>0</v>
      </c>
      <c r="J51" s="22">
        <v>1285805000</v>
      </c>
      <c r="K51" s="22">
        <v>44724000</v>
      </c>
      <c r="L51" s="22">
        <v>1627306000</v>
      </c>
      <c r="M51" s="22">
        <v>233065000</v>
      </c>
      <c r="N51" s="22">
        <v>0</v>
      </c>
      <c r="O51" s="23">
        <f t="shared" si="3"/>
        <v>3394075000</v>
      </c>
    </row>
    <row r="52" spans="2:15" ht="16.5" customHeight="1">
      <c r="B52" s="21" t="s">
        <v>81</v>
      </c>
      <c r="C52" s="14" t="s">
        <v>1</v>
      </c>
      <c r="E52" s="3" t="s">
        <v>128</v>
      </c>
      <c r="F52" s="22">
        <v>670160000</v>
      </c>
      <c r="G52" s="22">
        <v>111187000</v>
      </c>
      <c r="H52" s="22">
        <v>75151000</v>
      </c>
      <c r="I52" s="22">
        <v>0</v>
      </c>
      <c r="J52" s="22">
        <v>202252000</v>
      </c>
      <c r="K52" s="22">
        <v>289030000</v>
      </c>
      <c r="L52" s="22">
        <v>151820000</v>
      </c>
      <c r="M52" s="22">
        <v>26098000</v>
      </c>
      <c r="N52" s="22">
        <v>0</v>
      </c>
      <c r="O52" s="23">
        <f t="shared" si="3"/>
        <v>1525698000</v>
      </c>
    </row>
    <row r="53" spans="2:15" ht="16.5" customHeight="1">
      <c r="B53" s="21" t="s">
        <v>82</v>
      </c>
      <c r="C53" s="14" t="s">
        <v>1</v>
      </c>
      <c r="E53" s="3" t="s">
        <v>129</v>
      </c>
      <c r="F53" s="22">
        <v>527276000</v>
      </c>
      <c r="G53" s="22">
        <v>119724000</v>
      </c>
      <c r="H53" s="22">
        <v>21567000</v>
      </c>
      <c r="I53" s="22">
        <v>0</v>
      </c>
      <c r="J53" s="22">
        <v>4754000</v>
      </c>
      <c r="K53" s="22">
        <v>179582000</v>
      </c>
      <c r="L53" s="22">
        <v>0</v>
      </c>
      <c r="M53" s="22">
        <v>0</v>
      </c>
      <c r="N53" s="22">
        <v>0</v>
      </c>
      <c r="O53" s="23">
        <f t="shared" si="3"/>
        <v>852903000</v>
      </c>
    </row>
    <row r="54" spans="2:15" ht="16.5" customHeight="1">
      <c r="B54" s="21" t="s">
        <v>83</v>
      </c>
      <c r="C54" s="14" t="s">
        <v>1</v>
      </c>
      <c r="E54" s="3" t="s">
        <v>130</v>
      </c>
      <c r="F54" s="22">
        <v>197641000</v>
      </c>
      <c r="G54" s="22">
        <v>21383000</v>
      </c>
      <c r="H54" s="22">
        <v>45769000</v>
      </c>
      <c r="I54" s="22">
        <v>0</v>
      </c>
      <c r="J54" s="22">
        <v>1445050000</v>
      </c>
      <c r="K54" s="22">
        <v>19291000</v>
      </c>
      <c r="L54" s="22">
        <v>0</v>
      </c>
      <c r="M54" s="22">
        <v>10000000</v>
      </c>
      <c r="N54" s="22">
        <v>0</v>
      </c>
      <c r="O54" s="23">
        <f t="shared" si="3"/>
        <v>1739134000</v>
      </c>
    </row>
    <row r="55" spans="2:15" ht="16.5" customHeight="1">
      <c r="B55" s="21" t="s">
        <v>84</v>
      </c>
      <c r="C55" s="14" t="s">
        <v>1</v>
      </c>
      <c r="E55" s="3" t="s">
        <v>131</v>
      </c>
      <c r="F55" s="22">
        <v>24829000</v>
      </c>
      <c r="G55" s="22">
        <v>3074000</v>
      </c>
      <c r="H55" s="22">
        <v>65686000</v>
      </c>
      <c r="I55" s="22">
        <v>0</v>
      </c>
      <c r="J55" s="22">
        <v>6308357000</v>
      </c>
      <c r="K55" s="22">
        <v>11873000</v>
      </c>
      <c r="L55" s="22">
        <v>1369531000</v>
      </c>
      <c r="M55" s="22">
        <v>0</v>
      </c>
      <c r="N55" s="22">
        <v>0</v>
      </c>
      <c r="O55" s="23">
        <f t="shared" si="3"/>
        <v>7783350000</v>
      </c>
    </row>
    <row r="56" spans="2:15" ht="16.5" customHeight="1">
      <c r="B56" s="21" t="s">
        <v>85</v>
      </c>
      <c r="C56" s="14" t="s">
        <v>1</v>
      </c>
      <c r="E56" s="3" t="s">
        <v>132</v>
      </c>
      <c r="F56" s="22">
        <v>2790389150</v>
      </c>
      <c r="G56" s="22">
        <v>489784000</v>
      </c>
      <c r="H56" s="22">
        <v>388490000</v>
      </c>
      <c r="I56" s="22">
        <v>0</v>
      </c>
      <c r="J56" s="22">
        <v>10843734000</v>
      </c>
      <c r="K56" s="22">
        <v>888944000</v>
      </c>
      <c r="L56" s="22">
        <v>204220000</v>
      </c>
      <c r="M56" s="22">
        <v>206745000</v>
      </c>
      <c r="N56" s="22">
        <v>0</v>
      </c>
      <c r="O56" s="23">
        <f t="shared" si="3"/>
        <v>15812306150</v>
      </c>
    </row>
    <row r="57" spans="2:15" ht="16.5" customHeight="1">
      <c r="B57" s="21" t="s">
        <v>86</v>
      </c>
      <c r="C57" s="14" t="s">
        <v>1</v>
      </c>
      <c r="E57" s="3" t="s">
        <v>133</v>
      </c>
      <c r="F57" s="22">
        <v>427772000</v>
      </c>
      <c r="G57" s="22">
        <v>89119000</v>
      </c>
      <c r="H57" s="22">
        <v>79188000</v>
      </c>
      <c r="I57" s="22">
        <v>0</v>
      </c>
      <c r="J57" s="22">
        <v>6029000</v>
      </c>
      <c r="K57" s="22">
        <v>155270000</v>
      </c>
      <c r="L57" s="22">
        <v>0</v>
      </c>
      <c r="M57" s="22">
        <v>0</v>
      </c>
      <c r="N57" s="22">
        <v>0</v>
      </c>
      <c r="O57" s="23">
        <f t="shared" si="3"/>
        <v>757378000</v>
      </c>
    </row>
    <row r="58" spans="2:15" ht="16.5" customHeight="1">
      <c r="B58" s="21" t="s">
        <v>87</v>
      </c>
      <c r="C58" s="14" t="s">
        <v>1</v>
      </c>
      <c r="E58" s="3" t="s">
        <v>134</v>
      </c>
      <c r="F58" s="22">
        <v>58056000</v>
      </c>
      <c r="G58" s="22">
        <v>7010000</v>
      </c>
      <c r="H58" s="22">
        <v>20105000</v>
      </c>
      <c r="I58" s="22">
        <v>0</v>
      </c>
      <c r="J58" s="22">
        <v>41787000</v>
      </c>
      <c r="K58" s="22">
        <v>51453000</v>
      </c>
      <c r="L58" s="22">
        <v>1204616000</v>
      </c>
      <c r="M58" s="22">
        <v>0</v>
      </c>
      <c r="N58" s="22">
        <v>0</v>
      </c>
      <c r="O58" s="23">
        <f t="shared" si="3"/>
        <v>1383027000</v>
      </c>
    </row>
    <row r="59" spans="2:15" ht="16.5" customHeight="1">
      <c r="B59" s="21" t="s">
        <v>88</v>
      </c>
      <c r="C59" s="14" t="s">
        <v>1</v>
      </c>
      <c r="E59" s="3" t="s">
        <v>135</v>
      </c>
      <c r="F59" s="22">
        <v>179495000</v>
      </c>
      <c r="G59" s="22">
        <v>27862000</v>
      </c>
      <c r="H59" s="22">
        <v>35617000</v>
      </c>
      <c r="I59" s="22">
        <v>0</v>
      </c>
      <c r="J59" s="22">
        <v>3573000</v>
      </c>
      <c r="K59" s="22">
        <v>82125000</v>
      </c>
      <c r="L59" s="22">
        <v>0</v>
      </c>
      <c r="M59" s="22">
        <v>0</v>
      </c>
      <c r="N59" s="22">
        <v>0</v>
      </c>
      <c r="O59" s="23">
        <f t="shared" si="3"/>
        <v>328672000</v>
      </c>
    </row>
    <row r="60" spans="2:15" ht="16.5" customHeight="1">
      <c r="B60" s="21" t="s">
        <v>89</v>
      </c>
      <c r="C60" s="14" t="s">
        <v>1</v>
      </c>
      <c r="E60" s="3" t="s">
        <v>136</v>
      </c>
      <c r="F60" s="22">
        <v>263367000</v>
      </c>
      <c r="G60" s="22">
        <v>46847000</v>
      </c>
      <c r="H60" s="22">
        <v>44928000</v>
      </c>
      <c r="I60" s="22">
        <v>0</v>
      </c>
      <c r="J60" s="22">
        <v>2612258000</v>
      </c>
      <c r="K60" s="22">
        <v>253879000</v>
      </c>
      <c r="L60" s="22">
        <v>10722302000</v>
      </c>
      <c r="M60" s="22">
        <v>0</v>
      </c>
      <c r="N60" s="22">
        <v>0</v>
      </c>
      <c r="O60" s="23">
        <f t="shared" si="3"/>
        <v>13943581000</v>
      </c>
    </row>
    <row r="61" spans="2:15" ht="16.5" customHeight="1">
      <c r="B61" s="21" t="s">
        <v>90</v>
      </c>
      <c r="C61" s="14" t="s">
        <v>1</v>
      </c>
      <c r="E61" s="3" t="s">
        <v>137</v>
      </c>
      <c r="F61" s="22">
        <v>130163000</v>
      </c>
      <c r="G61" s="22">
        <v>23650000</v>
      </c>
      <c r="H61" s="22">
        <v>21367000</v>
      </c>
      <c r="I61" s="22">
        <v>0</v>
      </c>
      <c r="J61" s="22">
        <v>28390000</v>
      </c>
      <c r="K61" s="22">
        <v>29286000</v>
      </c>
      <c r="L61" s="22">
        <v>0</v>
      </c>
      <c r="M61" s="22">
        <v>0</v>
      </c>
      <c r="N61" s="22">
        <v>0</v>
      </c>
      <c r="O61" s="23">
        <f t="shared" si="3"/>
        <v>232856000</v>
      </c>
    </row>
    <row r="62" spans="2:15" ht="16.5" customHeight="1" thickBot="1">
      <c r="B62" s="21" t="s">
        <v>91</v>
      </c>
      <c r="C62" s="14" t="s">
        <v>1</v>
      </c>
      <c r="E62" s="3" t="s">
        <v>138</v>
      </c>
      <c r="F62" s="22">
        <v>152597000</v>
      </c>
      <c r="G62" s="22">
        <v>30699000</v>
      </c>
      <c r="H62" s="22">
        <v>36755000</v>
      </c>
      <c r="I62" s="22">
        <v>0</v>
      </c>
      <c r="J62" s="22">
        <v>3033910000</v>
      </c>
      <c r="K62" s="22">
        <v>5826290000</v>
      </c>
      <c r="L62" s="22">
        <v>7939561000</v>
      </c>
      <c r="M62" s="22">
        <v>0</v>
      </c>
      <c r="N62" s="22">
        <v>0</v>
      </c>
      <c r="O62" s="23">
        <f t="shared" si="3"/>
        <v>17019812000</v>
      </c>
    </row>
    <row r="63" spans="1:15" ht="19.5" customHeight="1" hidden="1">
      <c r="A63" s="12" t="s">
        <v>37</v>
      </c>
      <c r="B63" s="21" t="s">
        <v>1</v>
      </c>
      <c r="E63" s="24" t="s">
        <v>1</v>
      </c>
      <c r="F63" s="25" t="s">
        <v>1</v>
      </c>
      <c r="G63" s="25" t="s">
        <v>1</v>
      </c>
      <c r="H63" s="25" t="s">
        <v>1</v>
      </c>
      <c r="I63" s="25" t="s">
        <v>1</v>
      </c>
      <c r="J63" s="25" t="s">
        <v>1</v>
      </c>
      <c r="K63" s="25" t="s">
        <v>1</v>
      </c>
      <c r="L63" s="25" t="s">
        <v>1</v>
      </c>
      <c r="M63" s="25" t="s">
        <v>1</v>
      </c>
      <c r="N63" s="25" t="s">
        <v>1</v>
      </c>
      <c r="O63" s="26">
        <f>SUM($F$63:$N$63)</f>
        <v>0</v>
      </c>
    </row>
    <row r="64" spans="1:15" ht="12" customHeight="1" thickBot="1">
      <c r="A64" s="27" t="s">
        <v>5</v>
      </c>
      <c r="E64" s="28" t="s">
        <v>1</v>
      </c>
      <c r="F64" s="29" t="s">
        <v>1</v>
      </c>
      <c r="G64" s="29" t="s">
        <v>1</v>
      </c>
      <c r="H64" s="29" t="s">
        <v>1</v>
      </c>
      <c r="I64" s="29" t="s">
        <v>1</v>
      </c>
      <c r="J64" s="29" t="s">
        <v>1</v>
      </c>
      <c r="K64" s="29" t="s">
        <v>1</v>
      </c>
      <c r="L64" s="29" t="s">
        <v>1</v>
      </c>
      <c r="M64" s="29" t="s">
        <v>1</v>
      </c>
      <c r="N64" s="29" t="s">
        <v>1</v>
      </c>
      <c r="O64" s="30" t="s">
        <v>1</v>
      </c>
    </row>
    <row r="65" spans="1:15" ht="22.5" customHeight="1" thickBot="1">
      <c r="A65" s="27" t="s">
        <v>1</v>
      </c>
      <c r="B65" s="31" t="s">
        <v>38</v>
      </c>
      <c r="E65" s="4" t="s">
        <v>39</v>
      </c>
      <c r="F65" s="32">
        <v>112530612000</v>
      </c>
      <c r="G65" s="32">
        <v>19240602000</v>
      </c>
      <c r="H65" s="32">
        <v>34300603000</v>
      </c>
      <c r="I65" s="32">
        <v>51000000000</v>
      </c>
      <c r="J65" s="32">
        <v>209903413300</v>
      </c>
      <c r="K65" s="32">
        <v>21776706000</v>
      </c>
      <c r="L65" s="32">
        <v>30354592000</v>
      </c>
      <c r="M65" s="32">
        <v>5428289000</v>
      </c>
      <c r="N65" s="32">
        <v>3104317000</v>
      </c>
      <c r="O65" s="20">
        <f>SUM($F$65:$N$65)</f>
        <v>487639134300</v>
      </c>
    </row>
    <row r="66" spans="1:15" ht="22.5" customHeight="1" thickBot="1">
      <c r="A66" s="27" t="s">
        <v>1</v>
      </c>
      <c r="B66" s="31" t="s">
        <v>40</v>
      </c>
      <c r="E66" s="4" t="s">
        <v>41</v>
      </c>
      <c r="F66" s="32">
        <v>16457832000</v>
      </c>
      <c r="G66" s="32">
        <v>2890351000</v>
      </c>
      <c r="H66" s="32">
        <v>6597053000</v>
      </c>
      <c r="I66" s="32">
        <v>0</v>
      </c>
      <c r="J66" s="32">
        <v>4658325000</v>
      </c>
      <c r="K66" s="32">
        <v>23680510000</v>
      </c>
      <c r="L66" s="32">
        <v>1606161000</v>
      </c>
      <c r="M66" s="32">
        <v>3644948000</v>
      </c>
      <c r="N66" s="32">
        <v>0</v>
      </c>
      <c r="O66" s="20">
        <f>SUM($F$66:$N$66)</f>
        <v>59535180000</v>
      </c>
    </row>
    <row r="67" spans="1:15" ht="22.5" customHeight="1" thickBot="1">
      <c r="A67" s="27" t="s">
        <v>1</v>
      </c>
      <c r="B67" s="31" t="s">
        <v>42</v>
      </c>
      <c r="E67" s="4" t="s">
        <v>43</v>
      </c>
      <c r="F67" s="32">
        <v>485341000</v>
      </c>
      <c r="G67" s="32">
        <v>44904000</v>
      </c>
      <c r="H67" s="32">
        <v>572344000</v>
      </c>
      <c r="I67" s="32">
        <v>0</v>
      </c>
      <c r="J67" s="32">
        <v>1820627000</v>
      </c>
      <c r="K67" s="32">
        <v>202085000</v>
      </c>
      <c r="L67" s="32">
        <v>0</v>
      </c>
      <c r="M67" s="32">
        <v>0</v>
      </c>
      <c r="N67" s="32">
        <v>0</v>
      </c>
      <c r="O67" s="20">
        <f>SUM($F$67:$N$67)</f>
        <v>3125301000</v>
      </c>
    </row>
    <row r="68" spans="1:15" ht="22.5" customHeight="1" thickBot="1">
      <c r="A68" s="27" t="s">
        <v>5</v>
      </c>
      <c r="B68" s="31" t="s">
        <v>1</v>
      </c>
      <c r="E68" s="4" t="s">
        <v>44</v>
      </c>
      <c r="F68" s="32">
        <f aca="true" t="shared" si="4" ref="F68:N68">F67+F66+F65</f>
        <v>129473785000</v>
      </c>
      <c r="G68" s="32">
        <f t="shared" si="4"/>
        <v>22175857000</v>
      </c>
      <c r="H68" s="32">
        <f t="shared" si="4"/>
        <v>41470000000</v>
      </c>
      <c r="I68" s="32">
        <f t="shared" si="4"/>
        <v>51000000000</v>
      </c>
      <c r="J68" s="32">
        <f t="shared" si="4"/>
        <v>216382365300</v>
      </c>
      <c r="K68" s="32">
        <f t="shared" si="4"/>
        <v>45659301000</v>
      </c>
      <c r="L68" s="32">
        <f t="shared" si="4"/>
        <v>31960753000</v>
      </c>
      <c r="M68" s="32">
        <f t="shared" si="4"/>
        <v>9073237000</v>
      </c>
      <c r="N68" s="32">
        <f t="shared" si="4"/>
        <v>3104317000</v>
      </c>
      <c r="O68" s="20">
        <f>SUM($F$68:$N$68)</f>
        <v>550299615300</v>
      </c>
    </row>
    <row r="69" spans="1:15" ht="22.5" customHeight="1" thickBot="1">
      <c r="A69" s="7" t="s">
        <v>45</v>
      </c>
      <c r="B69" s="21" t="s">
        <v>1</v>
      </c>
      <c r="E69" s="4" t="s">
        <v>46</v>
      </c>
      <c r="F69" s="32">
        <v>0</v>
      </c>
      <c r="G69" s="32">
        <v>0</v>
      </c>
      <c r="H69" s="32">
        <v>0</v>
      </c>
      <c r="I69" s="32">
        <v>0</v>
      </c>
      <c r="J69" s="32">
        <v>28196064300</v>
      </c>
      <c r="K69" s="32">
        <v>0</v>
      </c>
      <c r="L69" s="32">
        <v>23679987000</v>
      </c>
      <c r="M69" s="32">
        <v>0</v>
      </c>
      <c r="N69" s="32">
        <v>0</v>
      </c>
      <c r="O69" s="20">
        <f>SUM($F$69:$N$69)</f>
        <v>51876051300</v>
      </c>
    </row>
    <row r="70" spans="1:15" ht="22.5" customHeight="1" thickBot="1">
      <c r="A70" s="7" t="s">
        <v>47</v>
      </c>
      <c r="B70" s="21" t="s">
        <v>1</v>
      </c>
      <c r="E70" s="4" t="s">
        <v>48</v>
      </c>
      <c r="F70" s="32">
        <v>0</v>
      </c>
      <c r="G70" s="32">
        <v>0</v>
      </c>
      <c r="H70" s="32">
        <v>0</v>
      </c>
      <c r="I70" s="32">
        <v>0</v>
      </c>
      <c r="J70" s="32">
        <v>1771691000</v>
      </c>
      <c r="K70" s="32">
        <v>0</v>
      </c>
      <c r="L70" s="32">
        <v>0</v>
      </c>
      <c r="M70" s="32">
        <v>0</v>
      </c>
      <c r="N70" s="32">
        <v>0</v>
      </c>
      <c r="O70" s="20">
        <f>SUM($F$70:$N$70)</f>
        <v>1771691000</v>
      </c>
    </row>
    <row r="71" spans="1:15" ht="31.5" customHeight="1" thickBot="1">
      <c r="A71" s="31" t="s">
        <v>5</v>
      </c>
      <c r="B71" s="21" t="s">
        <v>1</v>
      </c>
      <c r="E71" s="5" t="s">
        <v>49</v>
      </c>
      <c r="F71" s="32">
        <f aca="true" t="shared" si="5" ref="F71:N71">F68-(F69+F70)</f>
        <v>129473785000</v>
      </c>
      <c r="G71" s="32">
        <f t="shared" si="5"/>
        <v>22175857000</v>
      </c>
      <c r="H71" s="32">
        <f t="shared" si="5"/>
        <v>41470000000</v>
      </c>
      <c r="I71" s="32">
        <f t="shared" si="5"/>
        <v>51000000000</v>
      </c>
      <c r="J71" s="32">
        <f t="shared" si="5"/>
        <v>186414610000</v>
      </c>
      <c r="K71" s="32">
        <f t="shared" si="5"/>
        <v>45659301000</v>
      </c>
      <c r="L71" s="32">
        <f t="shared" si="5"/>
        <v>8280766000</v>
      </c>
      <c r="M71" s="32">
        <f t="shared" si="5"/>
        <v>9073237000</v>
      </c>
      <c r="N71" s="32">
        <f t="shared" si="5"/>
        <v>3104317000</v>
      </c>
      <c r="O71" s="32">
        <f>SUM($F$71:$N$71)</f>
        <v>496651873000</v>
      </c>
    </row>
    <row r="72" ht="19.5" customHeight="1">
      <c r="O72" s="33" t="s">
        <v>1</v>
      </c>
    </row>
    <row r="78" ht="15">
      <c r="O78" s="34" t="s">
        <v>1</v>
      </c>
    </row>
  </sheetData>
  <sheetProtection/>
  <mergeCells count="14"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2019-02-21T14:51:37Z</cp:lastPrinted>
  <dcterms:created xsi:type="dcterms:W3CDTF">2013-10-11T07:19:29Z</dcterms:created>
  <dcterms:modified xsi:type="dcterms:W3CDTF">2019-02-21T14:51:57Z</dcterms:modified>
  <cp:category/>
  <cp:version/>
  <cp:contentType/>
  <cp:contentStatus/>
</cp:coreProperties>
</file>